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/>
  <xr:revisionPtr revIDLastSave="0" documentId="13_ncr:1_{C3B98A36-56F9-4C07-ACC1-8755CCB71D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2" r:id="rId1"/>
  </sheets>
  <definedNames>
    <definedName name="_xlnm._FilterDatabase" localSheetId="0" hidden="1">Data!$A$1:$R$44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42" i="2" l="1"/>
  <c r="Z42" i="2"/>
  <c r="Y42" i="2"/>
  <c r="X42" i="2"/>
  <c r="W42" i="2"/>
  <c r="V42" i="2"/>
  <c r="AA41" i="2"/>
  <c r="Z41" i="2"/>
  <c r="Y41" i="2"/>
  <c r="X41" i="2"/>
  <c r="W41" i="2"/>
  <c r="V41" i="2"/>
  <c r="AA40" i="2"/>
  <c r="Z40" i="2"/>
  <c r="Y40" i="2"/>
  <c r="X40" i="2"/>
  <c r="W40" i="2"/>
  <c r="V40" i="2"/>
  <c r="AA39" i="2"/>
  <c r="Z39" i="2"/>
  <c r="Y39" i="2"/>
  <c r="X39" i="2"/>
  <c r="W39" i="2"/>
  <c r="V39" i="2"/>
  <c r="AA38" i="2"/>
  <c r="Z38" i="2"/>
  <c r="Y38" i="2"/>
  <c r="X38" i="2"/>
  <c r="W38" i="2"/>
  <c r="V38" i="2"/>
  <c r="AA37" i="2"/>
  <c r="Z37" i="2"/>
  <c r="Y37" i="2"/>
  <c r="X37" i="2"/>
  <c r="W37" i="2"/>
  <c r="V37" i="2"/>
  <c r="AA36" i="2"/>
  <c r="Z36" i="2"/>
  <c r="Y36" i="2"/>
  <c r="X36" i="2"/>
  <c r="W36" i="2"/>
  <c r="V36" i="2"/>
  <c r="AA35" i="2"/>
  <c r="Z35" i="2"/>
  <c r="Y35" i="2"/>
  <c r="X35" i="2"/>
  <c r="W35" i="2"/>
  <c r="V35" i="2"/>
  <c r="AA34" i="2"/>
  <c r="Z34" i="2"/>
  <c r="Y34" i="2"/>
  <c r="X34" i="2"/>
  <c r="W34" i="2"/>
  <c r="V34" i="2"/>
  <c r="AA33" i="2"/>
  <c r="Z33" i="2"/>
  <c r="Y33" i="2"/>
  <c r="X33" i="2"/>
  <c r="W33" i="2"/>
  <c r="V33" i="2"/>
  <c r="AA32" i="2"/>
  <c r="Z32" i="2"/>
  <c r="Y32" i="2"/>
  <c r="X32" i="2"/>
  <c r="W32" i="2"/>
  <c r="V32" i="2"/>
  <c r="AA31" i="2"/>
  <c r="Z31" i="2"/>
  <c r="Y31" i="2"/>
  <c r="X31" i="2"/>
  <c r="W31" i="2"/>
  <c r="V31" i="2"/>
  <c r="AA30" i="2"/>
  <c r="Z30" i="2"/>
  <c r="Y30" i="2"/>
  <c r="X30" i="2"/>
  <c r="W30" i="2"/>
  <c r="V30" i="2"/>
  <c r="AA29" i="2"/>
  <c r="Z29" i="2"/>
  <c r="Y29" i="2"/>
  <c r="X29" i="2"/>
  <c r="W29" i="2"/>
  <c r="V29" i="2"/>
  <c r="AA28" i="2"/>
  <c r="Z28" i="2"/>
  <c r="Y28" i="2"/>
  <c r="X28" i="2"/>
  <c r="W28" i="2"/>
  <c r="V28" i="2"/>
  <c r="AA27" i="2"/>
  <c r="Z27" i="2"/>
  <c r="Y27" i="2"/>
  <c r="X27" i="2"/>
  <c r="W27" i="2"/>
  <c r="V27" i="2"/>
  <c r="AA26" i="2"/>
  <c r="Z26" i="2"/>
  <c r="Y26" i="2"/>
  <c r="X26" i="2"/>
  <c r="W26" i="2"/>
  <c r="V26" i="2"/>
  <c r="AA25" i="2"/>
  <c r="Z25" i="2"/>
  <c r="Y25" i="2"/>
  <c r="X25" i="2"/>
  <c r="W25" i="2"/>
  <c r="V25" i="2"/>
  <c r="AA24" i="2"/>
  <c r="Z24" i="2"/>
  <c r="Y24" i="2"/>
  <c r="X24" i="2"/>
  <c r="W24" i="2"/>
  <c r="V24" i="2"/>
  <c r="AA23" i="2"/>
  <c r="Z23" i="2"/>
  <c r="Y23" i="2"/>
  <c r="X23" i="2"/>
  <c r="W23" i="2"/>
  <c r="V23" i="2"/>
  <c r="AA22" i="2"/>
  <c r="Z22" i="2"/>
  <c r="Y22" i="2"/>
  <c r="X22" i="2"/>
  <c r="W22" i="2"/>
  <c r="V22" i="2"/>
  <c r="AA21" i="2"/>
  <c r="Z21" i="2"/>
  <c r="Y21" i="2"/>
  <c r="X21" i="2"/>
  <c r="W21" i="2"/>
  <c r="V21" i="2"/>
  <c r="AA20" i="2"/>
  <c r="Z20" i="2"/>
  <c r="Y20" i="2"/>
  <c r="X20" i="2"/>
  <c r="W20" i="2"/>
  <c r="V20" i="2"/>
  <c r="AA19" i="2"/>
  <c r="Z19" i="2"/>
  <c r="Y19" i="2"/>
  <c r="X19" i="2"/>
  <c r="W19" i="2"/>
  <c r="V19" i="2"/>
  <c r="AA18" i="2"/>
  <c r="Z18" i="2"/>
  <c r="Y18" i="2"/>
  <c r="X18" i="2"/>
  <c r="W18" i="2"/>
  <c r="V18" i="2"/>
  <c r="AA17" i="2"/>
  <c r="Z17" i="2"/>
  <c r="Y17" i="2"/>
  <c r="X17" i="2"/>
  <c r="W17" i="2"/>
  <c r="V17" i="2"/>
  <c r="AA16" i="2"/>
  <c r="Z16" i="2"/>
  <c r="Y16" i="2"/>
  <c r="X16" i="2"/>
  <c r="W16" i="2"/>
  <c r="V16" i="2"/>
  <c r="AA15" i="2"/>
  <c r="Z15" i="2"/>
  <c r="Y15" i="2"/>
  <c r="X15" i="2"/>
  <c r="W15" i="2"/>
  <c r="V15" i="2"/>
  <c r="AA14" i="2"/>
  <c r="Z14" i="2"/>
  <c r="Y14" i="2"/>
  <c r="X14" i="2"/>
  <c r="W14" i="2"/>
  <c r="V14" i="2"/>
  <c r="AA13" i="2"/>
  <c r="Z13" i="2"/>
  <c r="Y13" i="2"/>
  <c r="X13" i="2"/>
  <c r="W13" i="2"/>
  <c r="V13" i="2"/>
  <c r="AA12" i="2"/>
  <c r="Z12" i="2"/>
  <c r="Y12" i="2"/>
  <c r="X12" i="2"/>
  <c r="W12" i="2"/>
  <c r="V12" i="2"/>
  <c r="AA11" i="2"/>
  <c r="Z11" i="2"/>
  <c r="Y11" i="2"/>
  <c r="X11" i="2"/>
  <c r="W11" i="2"/>
  <c r="V11" i="2"/>
  <c r="AA10" i="2"/>
  <c r="Z10" i="2"/>
  <c r="Y10" i="2"/>
  <c r="X10" i="2"/>
  <c r="W10" i="2"/>
  <c r="V10" i="2"/>
  <c r="AA9" i="2"/>
  <c r="Z9" i="2"/>
  <c r="Y9" i="2"/>
  <c r="X9" i="2"/>
  <c r="W9" i="2"/>
  <c r="V9" i="2"/>
  <c r="AA8" i="2"/>
  <c r="Z8" i="2"/>
  <c r="Y8" i="2"/>
  <c r="X8" i="2"/>
  <c r="W8" i="2"/>
  <c r="V8" i="2"/>
  <c r="AA7" i="2"/>
  <c r="Z7" i="2"/>
  <c r="Y7" i="2"/>
  <c r="X7" i="2"/>
  <c r="W7" i="2"/>
  <c r="V7" i="2"/>
  <c r="AA6" i="2"/>
  <c r="Z6" i="2"/>
  <c r="Y6" i="2"/>
  <c r="X6" i="2"/>
  <c r="W6" i="2"/>
  <c r="V6" i="2"/>
  <c r="AA5" i="2"/>
  <c r="Z5" i="2"/>
  <c r="Y5" i="2"/>
  <c r="X5" i="2"/>
  <c r="W5" i="2"/>
  <c r="V5" i="2"/>
  <c r="AA4" i="2"/>
  <c r="Z4" i="2"/>
  <c r="Y4" i="2"/>
  <c r="X4" i="2"/>
  <c r="W4" i="2"/>
  <c r="V4" i="2"/>
  <c r="AA3" i="2"/>
  <c r="Z3" i="2"/>
  <c r="Y3" i="2"/>
  <c r="X3" i="2"/>
  <c r="W3" i="2"/>
  <c r="V3" i="2"/>
  <c r="AA2" i="2"/>
  <c r="Z2" i="2"/>
  <c r="Y2" i="2"/>
  <c r="X2" i="2"/>
  <c r="W2" i="2"/>
  <c r="V2" i="2"/>
  <c r="AA43" i="2"/>
  <c r="Z43" i="2"/>
  <c r="Y43" i="2"/>
  <c r="X43" i="2"/>
  <c r="W43" i="2"/>
  <c r="V43" i="2"/>
  <c r="U44" i="2"/>
  <c r="U42" i="2"/>
  <c r="U41" i="2"/>
  <c r="U40" i="2"/>
  <c r="U39" i="2"/>
  <c r="U38" i="2"/>
  <c r="U37" i="2"/>
  <c r="U36" i="2"/>
  <c r="U35" i="2"/>
  <c r="U34" i="2"/>
  <c r="U33" i="2"/>
  <c r="U32" i="2"/>
  <c r="U31" i="2"/>
  <c r="U30" i="2"/>
  <c r="U29" i="2"/>
  <c r="U28" i="2"/>
  <c r="U27" i="2"/>
  <c r="U26" i="2"/>
  <c r="U25" i="2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U5" i="2"/>
  <c r="U4" i="2"/>
  <c r="U3" i="2"/>
  <c r="U2" i="2"/>
  <c r="U43" i="2"/>
  <c r="T43" i="2"/>
  <c r="T42" i="2"/>
  <c r="T41" i="2"/>
  <c r="T40" i="2"/>
  <c r="T39" i="2"/>
  <c r="T38" i="2"/>
  <c r="T37" i="2"/>
  <c r="T36" i="2"/>
  <c r="T35" i="2"/>
  <c r="T34" i="2"/>
  <c r="T33" i="2"/>
  <c r="T32" i="2"/>
  <c r="T31" i="2"/>
  <c r="T30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4" i="2"/>
  <c r="T3" i="2"/>
  <c r="T2" i="2"/>
  <c r="S44" i="2"/>
  <c r="S42" i="2"/>
  <c r="S41" i="2"/>
  <c r="S40" i="2"/>
  <c r="S39" i="2"/>
  <c r="S38" i="2"/>
  <c r="S37" i="2"/>
  <c r="S36" i="2"/>
  <c r="S35" i="2"/>
  <c r="S34" i="2"/>
  <c r="S33" i="2"/>
  <c r="S32" i="2"/>
  <c r="S31" i="2"/>
  <c r="S30" i="2"/>
  <c r="S29" i="2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S4" i="2"/>
  <c r="S3" i="2"/>
  <c r="S2" i="2"/>
  <c r="S43" i="2"/>
  <c r="F44" i="2"/>
</calcChain>
</file>

<file path=xl/sharedStrings.xml><?xml version="1.0" encoding="utf-8"?>
<sst xmlns="http://schemas.openxmlformats.org/spreadsheetml/2006/main" count="615" uniqueCount="243">
  <si>
    <t>Picture</t>
  </si>
  <si>
    <t>StyleName</t>
  </si>
  <si>
    <t>OrderNumber</t>
  </si>
  <si>
    <t>Composition</t>
  </si>
  <si>
    <t>Description</t>
  </si>
  <si>
    <t>Colour1</t>
  </si>
  <si>
    <t>Colour2</t>
  </si>
  <si>
    <t>Sizes</t>
  </si>
  <si>
    <t>Assortment</t>
  </si>
  <si>
    <t>RRP</t>
  </si>
  <si>
    <t>Brand</t>
  </si>
  <si>
    <t>Category</t>
  </si>
  <si>
    <t>Gender</t>
  </si>
  <si>
    <t>QtyPerCarton</t>
  </si>
  <si>
    <t>CartonPacking</t>
  </si>
  <si>
    <t>100% COTTON</t>
  </si>
  <si>
    <t/>
  </si>
  <si>
    <t>1 x BLACK</t>
  </si>
  <si>
    <t>BLACK</t>
  </si>
  <si>
    <t>NIGHT ADDICT</t>
  </si>
  <si>
    <t>ASST COLOURS/ASST SIZES</t>
  </si>
  <si>
    <t>1 x GREY</t>
  </si>
  <si>
    <t>2 x BLACK</t>
  </si>
  <si>
    <t>JOGGING</t>
  </si>
  <si>
    <t>BLOCK COLOURS/ASST SIZES</t>
  </si>
  <si>
    <t>12 PCS</t>
  </si>
  <si>
    <t>LONG SLEEVE TOP</t>
  </si>
  <si>
    <t>1 x RED</t>
  </si>
  <si>
    <t>SWEATSHIRT</t>
  </si>
  <si>
    <t>Men</t>
  </si>
  <si>
    <t>24 PCS</t>
  </si>
  <si>
    <t>80% Cotton 20% Polyester 300GSM KNITTED</t>
  </si>
  <si>
    <t>NIGHT ADDICT MENS WASHED JOGGERS</t>
  </si>
  <si>
    <t>MJB-NA149LONE</t>
  </si>
  <si>
    <t>CG602596</t>
  </si>
  <si>
    <t>1 x BLACK WASHED</t>
  </si>
  <si>
    <t>XS S M L XL XXL</t>
  </si>
  <si>
    <t>1  2 3 3 2  1</t>
  </si>
  <si>
    <t>MJB-NA225BRONX</t>
  </si>
  <si>
    <t>CG586468</t>
  </si>
  <si>
    <t>74%POLYESTER 26%COTTON 240GSM KNITTED</t>
  </si>
  <si>
    <t>NIGHT ADDICT MENS WIDE LEG TOWELLING
JOGGERS WITH ALL OVER LOGO</t>
  </si>
  <si>
    <t>1 x CREAM</t>
  </si>
  <si>
    <t>XS S M L XL</t>
  </si>
  <si>
    <t>2  2 4 2 2</t>
  </si>
  <si>
    <t>80% COTTON 20% POLYESTER</t>
  </si>
  <si>
    <t>1 x ACID WASH BLACK</t>
  </si>
  <si>
    <t>XXS XS S M L XL XXL</t>
  </si>
  <si>
    <t>1   1  2 4 2 1  1</t>
  </si>
  <si>
    <t>1 x BROWN</t>
  </si>
  <si>
    <t>S M L XL</t>
  </si>
  <si>
    <t>1  1 2 1 1</t>
  </si>
  <si>
    <t>55% COTTON 45% POLYESTER 300G FRENCH TERRY KNITTED</t>
  </si>
  <si>
    <t>NIGHT ADDICT MENS WIDE LEG JOGGERS
WITH LEG PUFF PRINT</t>
  </si>
  <si>
    <t>1 x OLIVE</t>
  </si>
  <si>
    <t>MJB-NA516FLAMES</t>
  </si>
  <si>
    <t>CG586473</t>
  </si>
  <si>
    <t>MJB-NA516SWIRLB</t>
  </si>
  <si>
    <t>CG586469</t>
  </si>
  <si>
    <t>NIGHT ADDICT MENS WIDE LEG TWO TONE
JOGGER WITH LEG PUFF PRINT</t>
  </si>
  <si>
    <t>1 x PURPLE/COBALT BLUE</t>
  </si>
  <si>
    <t>100% POLYESTER TRICOT 290GSM KNITTED</t>
  </si>
  <si>
    <t>NIGHT ADDICT TRICOT COLOURBLOCK JOGGER</t>
  </si>
  <si>
    <t>1   2  2 3 2 1  1</t>
  </si>
  <si>
    <t>MJB-NA581JAEB</t>
  </si>
  <si>
    <t>CG589367</t>
  </si>
  <si>
    <t>MJB-NA581MONA</t>
  </si>
  <si>
    <t>CG589364</t>
  </si>
  <si>
    <t>NIGHT ADDICT TRICOT JOGGER WITH SIDE
TAPE WITH NIGHT ADDICT LETTERING</t>
  </si>
  <si>
    <t>S M L XL XXL</t>
  </si>
  <si>
    <t>2 2 4 2  2</t>
  </si>
  <si>
    <t>JACKET</t>
  </si>
  <si>
    <t>MJK-NABURNER</t>
  </si>
  <si>
    <t>CG567693</t>
  </si>
  <si>
    <t>100% POLYESTER</t>
  </si>
  <si>
    <t>MENS OVERSIZED PUFFER JACKET IN TAPESTRY
FABRIC; ZIP THROUGH;
ELASTICATED CUFFS &amp; HEM; X2 LOWER SIDE
POCKETS; BLACK LINING  / BINDING</t>
  </si>
  <si>
    <t>1 x TAPESTRY MIX</t>
  </si>
  <si>
    <t>2 4 4 2</t>
  </si>
  <si>
    <t>MJK-NACHARM</t>
  </si>
  <si>
    <t>CG593587</t>
  </si>
  <si>
    <t>100% POLYESTER WOVEN</t>
  </si>
  <si>
    <t>MENS NIGHT ADDICT CHECK QUILTED SHACKET.
STUD FASTENING; X2 LOWER POCKETS
EMB TO CHEST AND BACK</t>
  </si>
  <si>
    <t>1 x NAVY CHECK</t>
  </si>
  <si>
    <t>MJK-NACHUCKIEBLK</t>
  </si>
  <si>
    <t>CG581994</t>
  </si>
  <si>
    <t>100% 50D POLYESTER</t>
  </si>
  <si>
    <t>MENS QUILTED PADDED GILET
CF FASTENS WITH 8X BLK COATED POPPER
X2 LOWER SIDE ZIP POCKETS
PRINTED BRANDING TO CHEST</t>
  </si>
  <si>
    <t>MJK-NACHUCKIEGRN</t>
  </si>
  <si>
    <t>CG582719</t>
  </si>
  <si>
    <t>100% 50D POLYESTER WOVEN</t>
  </si>
  <si>
    <t>1 x GREEN</t>
  </si>
  <si>
    <t>1  2 4 3 1  1</t>
  </si>
  <si>
    <t>MJK-NADUKE</t>
  </si>
  <si>
    <t>CG576238</t>
  </si>
  <si>
    <t>100% COTTON DENIM</t>
  </si>
  <si>
    <t>MENS UTILITY STYLE VEST
X2 BELLOWED POCKETS, X2 CHEST POCKETS
BACK POCKET,X2 SIDE BUCKLE FASTENING
X2 VELCRO SIDE FASTENING</t>
  </si>
  <si>
    <t>MJK-NAFAITH</t>
  </si>
  <si>
    <t>CG589742B</t>
  </si>
  <si>
    <t>100% COTTON, WOVEN</t>
  </si>
  <si>
    <t>MENS DENIM JACKET WITH AOP;
PRESS STUD CF; X2 CHEST POCKETS;
2X LOWER WELT POCKETS</t>
  </si>
  <si>
    <t>1 x BLUE DENIM/ WHITE PRINT</t>
  </si>
  <si>
    <t>S M L XL 2XL</t>
  </si>
  <si>
    <t>MJK-NATIE</t>
  </si>
  <si>
    <t>CG578681</t>
  </si>
  <si>
    <t>MENS BLACK TIE DY DENIM JACKET;
X2 CHEST PKTS; X2 LOWER WELT PKTS;</t>
  </si>
  <si>
    <t>1 x BLACK TIE DYE</t>
  </si>
  <si>
    <t>1 x WHITE</t>
  </si>
  <si>
    <t>1 x LONG LENGTH - 12221</t>
  </si>
  <si>
    <t>1 x REG LENGTH  - 14641</t>
  </si>
  <si>
    <t>28 30 32 34 36</t>
  </si>
  <si>
    <t>See Below</t>
  </si>
  <si>
    <t>JEANS</t>
  </si>
  <si>
    <t>MJN-NABROOK</t>
  </si>
  <si>
    <t>CG595433</t>
  </si>
  <si>
    <t>100% COTTON- WOVEN</t>
  </si>
  <si>
    <t>MENS DENIM STRAIGHT LEG JEAN
CARPENTER PANELS. FRONT &amp; BACK LEG PRINT</t>
  </si>
  <si>
    <t>1 x BLACK RAW DENIM WASH</t>
  </si>
  <si>
    <t>28R 30R 32R 34R 36R</t>
  </si>
  <si>
    <t>1   4   6   4   1</t>
  </si>
  <si>
    <t>16 PCS</t>
  </si>
  <si>
    <t>MJN-NABUTTERFLY</t>
  </si>
  <si>
    <t>CG572444</t>
  </si>
  <si>
    <t>MENS DENIM LOOSE FIT JEAN
BUTTERFLY PRINT. ZIP FLY.</t>
  </si>
  <si>
    <t>MJN-NACODY</t>
  </si>
  <si>
    <t>CG589761</t>
  </si>
  <si>
    <t>98% COTTON DENIM, 2% ELASTANE- WOVEN</t>
  </si>
  <si>
    <t>MENS DENIM STRAIGHT LEG JEAN
NIGHT ADDICT AOP. SIDE LEG ZIP @ HEM.</t>
  </si>
  <si>
    <t>MJN-NAGRID</t>
  </si>
  <si>
    <t>CG585230</t>
  </si>
  <si>
    <t>MENS DENIM STRAIGHT LEG EXTREME RIP JEAN
RIPS &amp; DISTRESSED DETAILS TO LEG</t>
  </si>
  <si>
    <t>MJN-NAJAY</t>
  </si>
  <si>
    <t>CG567752</t>
  </si>
  <si>
    <t>98% COTTON 2% ELASTANE</t>
  </si>
  <si>
    <t>MENS CHARCOAL LOOSE FIT DENIM JEAN
POPPERS AT LOWER LEG
BUTTON WAIST, ZIP FLY</t>
  </si>
  <si>
    <t>MJN-NAZANDER</t>
  </si>
  <si>
    <t>CG595439</t>
  </si>
  <si>
    <t>MENS DENIM STRAIGHT LEG CARGO JEAN</t>
  </si>
  <si>
    <t>1 x LIGHT BLUE DENIM WASH</t>
  </si>
  <si>
    <t>MK-NA230JUSTIN</t>
  </si>
  <si>
    <t>CG555045</t>
  </si>
  <si>
    <t>MENS NIGHT ADDICT CREW NECK KNIT WITH
OFFLINE JACQUARD AT FRONT AND NIGHT
ADDICT JAQUARD AT BACK</t>
  </si>
  <si>
    <t>KNITWEAR</t>
  </si>
  <si>
    <t>MK-NA249CARDI</t>
  </si>
  <si>
    <t>CG576252</t>
  </si>
  <si>
    <t>100% ACRYLIC  5GG</t>
  </si>
  <si>
    <t>V NECK CARDI 4X BUTTON TO FRONT
CONTRAST RIB TO POCKET AND CUFF
SELF FABRIC SIDE POCKETS
SET IN SLEEVE</t>
  </si>
  <si>
    <t>MK-NA249CARDIB</t>
  </si>
  <si>
    <t>CG576253</t>
  </si>
  <si>
    <t>BROWN</t>
  </si>
  <si>
    <t>MK-NA249OPRB</t>
  </si>
  <si>
    <t>CG577122</t>
  </si>
  <si>
    <t>3GG FLAT RIB 5GG FISHERMANS RIB 100% ACRYLIC</t>
  </si>
  <si>
    <t>CONTRAST KNIT 3GG FLAT RIB
5GG FISHERMAN RIB
CONTRAST RIB TO NECK AND CUFF
DROP SHOULDER CHEST EMBROIDERY LHSAW</t>
  </si>
  <si>
    <t>MK-NA249OPRC</t>
  </si>
  <si>
    <t>CG577118</t>
  </si>
  <si>
    <t>3GG FLAT RIB 5GG FISHERMANS RIB 100% ACRYLIC 11-4032TCX</t>
  </si>
  <si>
    <t>11-4032TCX</t>
  </si>
  <si>
    <t>MK-NA249STB</t>
  </si>
  <si>
    <t>CG577124</t>
  </si>
  <si>
    <t>CONTRAST KNIT 3GG FLAT RIB VEST
5GG FISHERMAN RIB
CONTRAST RIB TO NECK AND CUFF
DROP SHOULDER CHEST EMBROIDERY LHSAW</t>
  </si>
  <si>
    <t>MK-NA586ARIEL</t>
  </si>
  <si>
    <t>CG602654</t>
  </si>
  <si>
    <t>100% ACRYLIC 185GSM KNITTED</t>
  </si>
  <si>
    <t>NIGHT ADDICT KNITWEAR JUMPER</t>
  </si>
  <si>
    <t>2 4 3 2  1</t>
  </si>
  <si>
    <t>MK-NA586CAREY</t>
  </si>
  <si>
    <t>CG602598</t>
  </si>
  <si>
    <t>40% Acrylic 31% Polyester 29% Polyamide 450GSM KNITTED</t>
  </si>
  <si>
    <t>1 x BLUE TIE DYE</t>
  </si>
  <si>
    <t>MK-NA586CARTER</t>
  </si>
  <si>
    <t>CG602599</t>
  </si>
  <si>
    <t>42% Acrylic 31% Polyester 27% Polyamide 400GSM KNITTED</t>
  </si>
  <si>
    <t>MK-NA586HARPER</t>
  </si>
  <si>
    <t>CG602655</t>
  </si>
  <si>
    <t>45% Polyamide 29% Polyester 17% Acrylic 9% Wool  170GSM KNITTED</t>
  </si>
  <si>
    <t>MLT-NA149KEN</t>
  </si>
  <si>
    <t>CG561442</t>
  </si>
  <si>
    <t>100% COTTON - S/J 160 GSM</t>
  </si>
  <si>
    <t>LONG SLEEVE T WITH NA CENTRE FRONT LOGO
IN WHITE - SPEC AS SAMPLE</t>
  </si>
  <si>
    <t>MSS-NA225BRONX</t>
  </si>
  <si>
    <t>CG586467</t>
  </si>
  <si>
    <t>NIGHT ADDICT MENS OVER HEAD TOWELLING
HOODIE WITH ALL OVER LOGO</t>
  </si>
  <si>
    <t>MSS-NA412ANGELC</t>
  </si>
  <si>
    <t>CG585514</t>
  </si>
  <si>
    <t>80% COTTON 20% POLYESTER LOOP BACK 280GSM KNITTED</t>
  </si>
  <si>
    <t>MENS BLANK OVER HEAD HOODED SWEATSHIRT</t>
  </si>
  <si>
    <t>1 x ACID WASH</t>
  </si>
  <si>
    <t>1  2 5 2 2</t>
  </si>
  <si>
    <t>MSS-NA412ANGELD</t>
  </si>
  <si>
    <t>CG585717</t>
  </si>
  <si>
    <t>MSS-NA412LOST</t>
  </si>
  <si>
    <t>CG571562</t>
  </si>
  <si>
    <t>MENS OVERHEAD HODDIE WITH KANGEROO
POCKET PRINT AND BACK PRINT</t>
  </si>
  <si>
    <t>MSS-NA438GROMIT</t>
  </si>
  <si>
    <t>CG570847</t>
  </si>
  <si>
    <t>100% BORG POLYESTER</t>
  </si>
  <si>
    <t>MENS OVERHEAD HOODED JUMPER KANGAROO
POCKET. TUBULAR RIB HEM AND CUFFS
DRAW CORD</t>
  </si>
  <si>
    <t>* FOR BARCODES PLEASE FOLLOW CG563738*</t>
  </si>
  <si>
    <t>MSS-NA438GROMITB</t>
  </si>
  <si>
    <t>CG570848</t>
  </si>
  <si>
    <t>* FOR BARCODES PLESE FOLLOW CG563738*</t>
  </si>
  <si>
    <t>1 x CHARCOAL</t>
  </si>
  <si>
    <t>MSS-NA516FIA</t>
  </si>
  <si>
    <t>CG586455</t>
  </si>
  <si>
    <t>NIGHT ADDICT MENS OVER HEAD HOODIE
WITH GRAPHIC PUFF PRINTS AND
KANGAROO POCKET</t>
  </si>
  <si>
    <t>1 x BLOOD</t>
  </si>
  <si>
    <t>MSS-NA516SWIRLB</t>
  </si>
  <si>
    <t>CG586453</t>
  </si>
  <si>
    <t>NIGHT ADDICT MENS TWO TONE OVER HEAD
HOODIE WITH KANGAROO POCKET AND CHEST
PUFF PRINT</t>
  </si>
  <si>
    <t>MSS-NA575DUO</t>
  </si>
  <si>
    <t>CG578775</t>
  </si>
  <si>
    <t>61% POLYESTER 39% COTTON300G 3 THREAD FRENCH TERRY KNITTED</t>
  </si>
  <si>
    <t>MENS SWEAT HOODIE, 3PCS HOOD, DTM HOOD
LINING, KANGAROO POCKET, RIB TO CUFF
AND HEM DTM, PRINT TO CHEST
, PIN TO NECK</t>
  </si>
  <si>
    <t>100% COTTON TWILL- WOVEN</t>
  </si>
  <si>
    <t>4  4  8  4  4</t>
  </si>
  <si>
    <t>TROUSERS</t>
  </si>
  <si>
    <t>1 x KHAKI</t>
  </si>
  <si>
    <t>MTR-NAFLYCHARC</t>
  </si>
  <si>
    <t>CG593621</t>
  </si>
  <si>
    <t>100% COTTON - WOVEN</t>
  </si>
  <si>
    <t>MENS NIGHT ADDICT OVERSIZED CARGO PANT
ELASTICATED WAIST W/ DRAWCORD
CARGO POCKETS</t>
  </si>
  <si>
    <t>MTR-NAFLYKHK</t>
  </si>
  <si>
    <t>CG593617</t>
  </si>
  <si>
    <t>MTR-NAPOTTER</t>
  </si>
  <si>
    <t>CG586690</t>
  </si>
  <si>
    <t>MENS NIGHT ADDICT TWILL PANT
ELASTICATED WAIST WITH CHUNKY DRAWCORDS
CUT &amp; SEW CONTRAST PANELS.</t>
  </si>
  <si>
    <t>1 x CREAM/STONE</t>
  </si>
  <si>
    <t>CG581996</t>
  </si>
  <si>
    <t>CG564380</t>
  </si>
  <si>
    <t>CG589742A</t>
  </si>
  <si>
    <t>CG560629</t>
  </si>
  <si>
    <t>CG555040</t>
  </si>
  <si>
    <t>AvailableCartons</t>
  </si>
  <si>
    <t>AvailablePieces</t>
  </si>
  <si>
    <t xml:space="preserve">Line RRP </t>
  </si>
  <si>
    <t>Your Take all 
Unit Price 8.5%</t>
  </si>
  <si>
    <t>Your Take all 
Line Price 8.5%</t>
  </si>
  <si>
    <t>Your 7500 unit Price 9%</t>
  </si>
  <si>
    <t>Your 7500 unit, Line Price 9%</t>
  </si>
  <si>
    <t>Your 500 unit Price 10%</t>
  </si>
  <si>
    <t>Your 500 unit, Line Price 10%</t>
  </si>
  <si>
    <t>Your 2500 unit Price 9.5%</t>
  </si>
  <si>
    <t>Your 2500 unit, Line Price 9.5%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</si>
</sst>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£-809]* #,##0.00_-;\-[$£-809]* #,##0.00_-;_-[$£-809]* &quot;-&quot;??_-;_-@_-"/>
  </numFmts>
  <fonts count="5" x14ac:knownFonts="1">
    <font>
      <sz val="11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b/>
      <sz val="11"/>
      <color rgb="FF000000"/>
      <name val="Calibri"/>
      <family val="2"/>
    </font>
    <font>
      <sz val="14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4">
    <xf numFmtId="0" fontId="0" fillId="0" borderId="0" xfId="0"/>
    <xf numFmtId="0" fontId="2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quotePrefix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vertical="center"/>
    </xf>
    <xf numFmtId="164" fontId="2" fillId="6" borderId="1" xfId="0" applyNumberFormat="1" applyFont="1" applyFill="1" applyBorder="1" applyAlignment="1">
      <alignment horizontal="center" vertical="center" wrapText="1"/>
    </xf>
    <xf numFmtId="164" fontId="1" fillId="6" borderId="1" xfId="0" applyNumberFormat="1" applyFont="1" applyFill="1" applyBorder="1" applyAlignment="1">
      <alignment vertical="center"/>
    </xf>
    <xf numFmtId="164" fontId="2" fillId="7" borderId="1" xfId="0" applyNumberFormat="1" applyFont="1" applyFill="1" applyBorder="1" applyAlignment="1">
      <alignment horizontal="center" vertical="center" wrapText="1"/>
    </xf>
    <xf numFmtId="164" fontId="1" fillId="7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26" Type="http://schemas.openxmlformats.org/officeDocument/2006/relationships/image" Target="../media/image26.jpg"/><Relationship Id="rId39" Type="http://schemas.openxmlformats.org/officeDocument/2006/relationships/image" Target="../media/image39.jpg"/><Relationship Id="rId21" Type="http://schemas.openxmlformats.org/officeDocument/2006/relationships/image" Target="../media/image21.jpg"/><Relationship Id="rId34" Type="http://schemas.openxmlformats.org/officeDocument/2006/relationships/image" Target="../media/image34.jp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25" Type="http://schemas.openxmlformats.org/officeDocument/2006/relationships/image" Target="../media/image25.jpg"/><Relationship Id="rId33" Type="http://schemas.openxmlformats.org/officeDocument/2006/relationships/image" Target="../media/image33.jpg"/><Relationship Id="rId38" Type="http://schemas.openxmlformats.org/officeDocument/2006/relationships/image" Target="../media/image38.jp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20" Type="http://schemas.openxmlformats.org/officeDocument/2006/relationships/image" Target="../media/image20.jpg"/><Relationship Id="rId29" Type="http://schemas.openxmlformats.org/officeDocument/2006/relationships/image" Target="../media/image29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24" Type="http://schemas.openxmlformats.org/officeDocument/2006/relationships/image" Target="../media/image24.jpg"/><Relationship Id="rId32" Type="http://schemas.openxmlformats.org/officeDocument/2006/relationships/image" Target="../media/image32.jpg"/><Relationship Id="rId37" Type="http://schemas.openxmlformats.org/officeDocument/2006/relationships/image" Target="../media/image37.jpg"/><Relationship Id="rId40" Type="http://schemas.openxmlformats.org/officeDocument/2006/relationships/image" Target="../media/image40.jpg"/><Relationship Id="rId5" Type="http://schemas.openxmlformats.org/officeDocument/2006/relationships/image" Target="../media/image5.jp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36" Type="http://schemas.openxmlformats.org/officeDocument/2006/relationships/image" Target="../media/image36.jpg"/><Relationship Id="rId10" Type="http://schemas.openxmlformats.org/officeDocument/2006/relationships/image" Target="../media/image10.jpg"/><Relationship Id="rId19" Type="http://schemas.openxmlformats.org/officeDocument/2006/relationships/image" Target="../media/image19.jpg"/><Relationship Id="rId31" Type="http://schemas.openxmlformats.org/officeDocument/2006/relationships/image" Target="../media/image31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4" Type="http://schemas.openxmlformats.org/officeDocument/2006/relationships/image" Target="../media/image14.jpg"/><Relationship Id="rId22" Type="http://schemas.openxmlformats.org/officeDocument/2006/relationships/image" Target="../media/image22.jpg"/><Relationship Id="rId27" Type="http://schemas.openxmlformats.org/officeDocument/2006/relationships/image" Target="../media/image27.jpg"/><Relationship Id="rId30" Type="http://schemas.openxmlformats.org/officeDocument/2006/relationships/image" Target="../media/image30.jpg"/><Relationship Id="rId35" Type="http://schemas.openxmlformats.org/officeDocument/2006/relationships/image" Target="../media/image35.jpg"/><Relationship Id="rId8" Type="http://schemas.openxmlformats.org/officeDocument/2006/relationships/image" Target="../media/image8.jpg"/><Relationship Id="rId3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714375</xdr:colOff>
      <xdr:row>1</xdr:row>
      <xdr:rowOff>952500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0</xdr:col>
      <xdr:colOff>714375</xdr:colOff>
      <xdr:row>2</xdr:row>
      <xdr:rowOff>952500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714375</xdr:colOff>
      <xdr:row>3</xdr:row>
      <xdr:rowOff>952500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714375</xdr:colOff>
      <xdr:row>4</xdr:row>
      <xdr:rowOff>952500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714375</xdr:colOff>
      <xdr:row>5</xdr:row>
      <xdr:rowOff>952500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714375</xdr:colOff>
      <xdr:row>6</xdr:row>
      <xdr:rowOff>952500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714375</xdr:colOff>
      <xdr:row>7</xdr:row>
      <xdr:rowOff>952500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714375</xdr:colOff>
      <xdr:row>8</xdr:row>
      <xdr:rowOff>952500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714375</xdr:colOff>
      <xdr:row>9</xdr:row>
      <xdr:rowOff>952500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0</xdr:col>
      <xdr:colOff>714375</xdr:colOff>
      <xdr:row>10</xdr:row>
      <xdr:rowOff>952500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714375</xdr:colOff>
      <xdr:row>11</xdr:row>
      <xdr:rowOff>952500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0</xdr:col>
      <xdr:colOff>714375</xdr:colOff>
      <xdr:row>12</xdr:row>
      <xdr:rowOff>952500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0</xdr:col>
      <xdr:colOff>714375</xdr:colOff>
      <xdr:row>13</xdr:row>
      <xdr:rowOff>952500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0</xdr:col>
      <xdr:colOff>714375</xdr:colOff>
      <xdr:row>14</xdr:row>
      <xdr:rowOff>952500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0</xdr:col>
      <xdr:colOff>714375</xdr:colOff>
      <xdr:row>15</xdr:row>
      <xdr:rowOff>952500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0</xdr:col>
      <xdr:colOff>714375</xdr:colOff>
      <xdr:row>16</xdr:row>
      <xdr:rowOff>952500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0</xdr:col>
      <xdr:colOff>714375</xdr:colOff>
      <xdr:row>17</xdr:row>
      <xdr:rowOff>952500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0</xdr:col>
      <xdr:colOff>714375</xdr:colOff>
      <xdr:row>18</xdr:row>
      <xdr:rowOff>952500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0</xdr:col>
      <xdr:colOff>714375</xdr:colOff>
      <xdr:row>19</xdr:row>
      <xdr:rowOff>952500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0</xdr:col>
      <xdr:colOff>714375</xdr:colOff>
      <xdr:row>20</xdr:row>
      <xdr:rowOff>952500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0</xdr:col>
      <xdr:colOff>714375</xdr:colOff>
      <xdr:row>21</xdr:row>
      <xdr:rowOff>952500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0</xdr:col>
      <xdr:colOff>714375</xdr:colOff>
      <xdr:row>22</xdr:row>
      <xdr:rowOff>952500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0</xdr:col>
      <xdr:colOff>714375</xdr:colOff>
      <xdr:row>23</xdr:row>
      <xdr:rowOff>952500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0</xdr:col>
      <xdr:colOff>714375</xdr:colOff>
      <xdr:row>24</xdr:row>
      <xdr:rowOff>952500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0</xdr:col>
      <xdr:colOff>714375</xdr:colOff>
      <xdr:row>25</xdr:row>
      <xdr:rowOff>952500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26</xdr:row>
      <xdr:rowOff>0</xdr:rowOff>
    </xdr:from>
    <xdr:to>
      <xdr:col>0</xdr:col>
      <xdr:colOff>714375</xdr:colOff>
      <xdr:row>26</xdr:row>
      <xdr:rowOff>952500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714375</xdr:colOff>
      <xdr:row>27</xdr:row>
      <xdr:rowOff>952500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0</xdr:col>
      <xdr:colOff>714375</xdr:colOff>
      <xdr:row>28</xdr:row>
      <xdr:rowOff>952500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0</xdr:col>
      <xdr:colOff>714375</xdr:colOff>
      <xdr:row>29</xdr:row>
      <xdr:rowOff>952500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0</xdr:col>
      <xdr:colOff>714375</xdr:colOff>
      <xdr:row>30</xdr:row>
      <xdr:rowOff>952500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0</xdr:col>
      <xdr:colOff>714375</xdr:colOff>
      <xdr:row>31</xdr:row>
      <xdr:rowOff>952500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32</xdr:row>
      <xdr:rowOff>0</xdr:rowOff>
    </xdr:from>
    <xdr:to>
      <xdr:col>0</xdr:col>
      <xdr:colOff>714375</xdr:colOff>
      <xdr:row>32</xdr:row>
      <xdr:rowOff>952500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0</xdr:col>
      <xdr:colOff>714375</xdr:colOff>
      <xdr:row>33</xdr:row>
      <xdr:rowOff>952500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34</xdr:row>
      <xdr:rowOff>0</xdr:rowOff>
    </xdr:from>
    <xdr:to>
      <xdr:col>0</xdr:col>
      <xdr:colOff>714375</xdr:colOff>
      <xdr:row>34</xdr:row>
      <xdr:rowOff>952500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0</xdr:col>
      <xdr:colOff>714375</xdr:colOff>
      <xdr:row>35</xdr:row>
      <xdr:rowOff>952500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36</xdr:row>
      <xdr:rowOff>0</xdr:rowOff>
    </xdr:from>
    <xdr:to>
      <xdr:col>0</xdr:col>
      <xdr:colOff>714375</xdr:colOff>
      <xdr:row>36</xdr:row>
      <xdr:rowOff>952500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0</xdr:col>
      <xdr:colOff>714375</xdr:colOff>
      <xdr:row>37</xdr:row>
      <xdr:rowOff>952500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38</xdr:row>
      <xdr:rowOff>0</xdr:rowOff>
    </xdr:from>
    <xdr:to>
      <xdr:col>0</xdr:col>
      <xdr:colOff>714375</xdr:colOff>
      <xdr:row>38</xdr:row>
      <xdr:rowOff>952500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0</xdr:col>
      <xdr:colOff>714375</xdr:colOff>
      <xdr:row>39</xdr:row>
      <xdr:rowOff>952500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40</xdr:row>
      <xdr:rowOff>0</xdr:rowOff>
    </xdr:from>
    <xdr:to>
      <xdr:col>0</xdr:col>
      <xdr:colOff>714375</xdr:colOff>
      <xdr:row>40</xdr:row>
      <xdr:rowOff>952500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41</xdr:row>
      <xdr:rowOff>0</xdr:rowOff>
    </xdr:from>
    <xdr:to>
      <xdr:col>0</xdr:col>
      <xdr:colOff>714375</xdr:colOff>
      <xdr:row>41</xdr:row>
      <xdr:rowOff>952500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0</xdr:col>
      <xdr:colOff>714375</xdr:colOff>
      <xdr:row>42</xdr:row>
      <xdr:rowOff>952500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7"/>
  <sheetViews>
    <sheetView tabSelected="1" zoomScale="80" zoomScaleNormal="80" workbookViewId="0">
      <pane ySplit="1" topLeftCell="A12" activePane="bottomLeft" state="frozen"/>
      <selection pane="bottomLeft"/>
    </sheetView>
  </sheetViews>
  <sheetFormatPr defaultColWidth="9.140625" defaultRowHeight="18.75" x14ac:dyDescent="0.25"/>
  <cols>
    <col min="1" max="1" width="10.7109375" style="2" customWidth="1"/>
    <col min="2" max="2" width="11.28515625" style="3" bestFit="1" customWidth="1"/>
    <col min="3" max="3" width="6.5703125" style="10" customWidth="1"/>
    <col min="4" max="4" width="23.7109375" style="12" customWidth="1"/>
    <col min="5" max="5" width="12.28515625" style="19" customWidth="1"/>
    <col min="6" max="6" width="11.42578125" style="19" customWidth="1"/>
    <col min="7" max="7" width="10.5703125" style="16" customWidth="1"/>
    <col min="8" max="8" width="10.5703125" style="10" customWidth="1"/>
    <col min="9" max="9" width="12.85546875" style="11" bestFit="1" customWidth="1"/>
    <col min="10" max="10" width="15" style="10" customWidth="1"/>
    <col min="11" max="12" width="6.7109375" style="10" customWidth="1"/>
    <col min="13" max="13" width="13.85546875" style="10" bestFit="1" customWidth="1"/>
    <col min="14" max="14" width="9.140625" style="10" customWidth="1"/>
    <col min="15" max="15" width="10.28515625" style="3" bestFit="1" customWidth="1"/>
    <col min="16" max="16" width="10.42578125" style="10" customWidth="1"/>
    <col min="17" max="17" width="14.85546875" style="10" customWidth="1"/>
    <col min="18" max="18" width="7.42578125" style="9" bestFit="1" customWidth="1"/>
    <col min="19" max="19" width="11" style="2" bestFit="1" customWidth="1"/>
    <col min="20" max="20" width="9.42578125" style="21" bestFit="1" customWidth="1"/>
    <col min="21" max="21" width="9.85546875" style="2" bestFit="1" customWidth="1"/>
    <col min="22" max="16384" width="9.140625" style="2"/>
  </cols>
  <sheetData>
    <row r="1" spans="1:27" ht="58.15" customHeight="1" x14ac:dyDescent="0.25">
      <c r="A1" s="1" t="s">
        <v>0</v>
      </c>
      <c r="B1" s="3" t="s">
        <v>11</v>
      </c>
      <c r="C1" s="3" t="s">
        <v>12</v>
      </c>
      <c r="D1" s="12" t="s">
        <v>1</v>
      </c>
      <c r="E1" s="19" t="s">
        <v>232</v>
      </c>
      <c r="F1" s="19" t="s">
        <v>233</v>
      </c>
      <c r="G1" s="14" t="s">
        <v>2</v>
      </c>
      <c r="H1" s="3" t="s">
        <v>2</v>
      </c>
      <c r="I1" s="4" t="s">
        <v>3</v>
      </c>
      <c r="J1" s="3" t="s">
        <v>4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10</v>
      </c>
      <c r="P1" s="3" t="s">
        <v>13</v>
      </c>
      <c r="Q1" s="3" t="s">
        <v>14</v>
      </c>
      <c r="R1" s="5" t="s">
        <v>9</v>
      </c>
      <c r="S1" s="5" t="s">
        <v>234</v>
      </c>
      <c r="T1" s="24" t="s">
        <v>235</v>
      </c>
      <c r="U1" s="24" t="s">
        <v>236</v>
      </c>
      <c r="V1" s="28" t="s">
        <v>237</v>
      </c>
      <c r="W1" s="28" t="s">
        <v>238</v>
      </c>
      <c r="X1" s="30" t="s">
        <v>241</v>
      </c>
      <c r="Y1" s="30" t="s">
        <v>242</v>
      </c>
      <c r="Z1" s="32" t="s">
        <v>239</v>
      </c>
      <c r="AA1" s="32" t="s">
        <v>240</v>
      </c>
    </row>
    <row r="2" spans="1:27" ht="79.900000000000006" customHeight="1" x14ac:dyDescent="0.25">
      <c r="B2" s="6" t="s">
        <v>23</v>
      </c>
      <c r="C2" s="7" t="s">
        <v>29</v>
      </c>
      <c r="D2" s="13" t="s">
        <v>33</v>
      </c>
      <c r="E2" s="18">
        <v>13</v>
      </c>
      <c r="F2" s="18">
        <v>156</v>
      </c>
      <c r="G2" s="15" t="s">
        <v>34</v>
      </c>
      <c r="H2" s="7" t="s">
        <v>34</v>
      </c>
      <c r="I2" s="8" t="s">
        <v>31</v>
      </c>
      <c r="J2" s="7" t="s">
        <v>32</v>
      </c>
      <c r="K2" s="7" t="s">
        <v>35</v>
      </c>
      <c r="L2" s="7" t="s">
        <v>16</v>
      </c>
      <c r="M2" s="7" t="s">
        <v>36</v>
      </c>
      <c r="N2" s="7" t="s">
        <v>37</v>
      </c>
      <c r="O2" s="6" t="s">
        <v>19</v>
      </c>
      <c r="P2" s="7" t="s">
        <v>25</v>
      </c>
      <c r="Q2" s="7" t="s">
        <v>24</v>
      </c>
      <c r="R2" s="9">
        <v>65</v>
      </c>
      <c r="S2" s="23">
        <f t="shared" ref="S2:S42" si="0">SUM(F2)*R2</f>
        <v>10140</v>
      </c>
      <c r="T2" s="25">
        <f>SUM(R2)*8.5%</f>
        <v>5.5250000000000004</v>
      </c>
      <c r="U2" s="26">
        <f t="shared" ref="U2:U42" si="1">SUM(F2)*T2</f>
        <v>861.90000000000009</v>
      </c>
      <c r="V2" s="29">
        <f t="shared" ref="V2:V42" si="2">SUM(R2)*9%</f>
        <v>5.85</v>
      </c>
      <c r="W2" s="29">
        <f t="shared" ref="W2:W42" si="3">SUM(F2)*V2</f>
        <v>912.59999999999991</v>
      </c>
      <c r="X2" s="31">
        <f t="shared" ref="X2:X42" si="4">SUM(R2)*9.5%</f>
        <v>6.1749999999999998</v>
      </c>
      <c r="Y2" s="31">
        <f t="shared" ref="Y2:Y42" si="5">SUM(F2)*X2</f>
        <v>963.3</v>
      </c>
      <c r="Z2" s="33">
        <f t="shared" ref="Z2:Z42" si="6">SUM(R2)*10%</f>
        <v>6.5</v>
      </c>
      <c r="AA2" s="33">
        <f t="shared" ref="AA2:AA42" si="7">SUM(F2)*Z2</f>
        <v>1014</v>
      </c>
    </row>
    <row r="3" spans="1:27" ht="79.900000000000006" customHeight="1" x14ac:dyDescent="0.25">
      <c r="B3" s="6" t="s">
        <v>23</v>
      </c>
      <c r="C3" s="7" t="s">
        <v>29</v>
      </c>
      <c r="D3" s="13" t="s">
        <v>38</v>
      </c>
      <c r="E3" s="18">
        <v>85</v>
      </c>
      <c r="F3" s="18">
        <v>1020</v>
      </c>
      <c r="G3" s="15" t="s">
        <v>39</v>
      </c>
      <c r="H3" s="7" t="s">
        <v>39</v>
      </c>
      <c r="I3" s="8" t="s">
        <v>40</v>
      </c>
      <c r="J3" s="8" t="s">
        <v>41</v>
      </c>
      <c r="K3" s="7" t="s">
        <v>42</v>
      </c>
      <c r="L3" s="7" t="s">
        <v>16</v>
      </c>
      <c r="M3" s="7" t="s">
        <v>43</v>
      </c>
      <c r="N3" s="7" t="s">
        <v>44</v>
      </c>
      <c r="O3" s="6" t="s">
        <v>19</v>
      </c>
      <c r="P3" s="7" t="s">
        <v>25</v>
      </c>
      <c r="Q3" s="7" t="s">
        <v>24</v>
      </c>
      <c r="R3" s="9">
        <v>45</v>
      </c>
      <c r="S3" s="23">
        <f t="shared" si="0"/>
        <v>45900</v>
      </c>
      <c r="T3" s="25">
        <f t="shared" ref="T3:T43" si="8">SUM(R3)*8.5%</f>
        <v>3.8250000000000002</v>
      </c>
      <c r="U3" s="26">
        <f t="shared" si="1"/>
        <v>3901.5</v>
      </c>
      <c r="V3" s="29">
        <f t="shared" si="2"/>
        <v>4.05</v>
      </c>
      <c r="W3" s="29">
        <f t="shared" si="3"/>
        <v>4131</v>
      </c>
      <c r="X3" s="31">
        <f t="shared" si="4"/>
        <v>4.2750000000000004</v>
      </c>
      <c r="Y3" s="31">
        <f t="shared" si="5"/>
        <v>4360.5</v>
      </c>
      <c r="Z3" s="33">
        <f t="shared" si="6"/>
        <v>4.5</v>
      </c>
      <c r="AA3" s="33">
        <f t="shared" si="7"/>
        <v>4590</v>
      </c>
    </row>
    <row r="4" spans="1:27" ht="79.900000000000006" customHeight="1" x14ac:dyDescent="0.25">
      <c r="B4" s="6" t="s">
        <v>23</v>
      </c>
      <c r="C4" s="7" t="s">
        <v>29</v>
      </c>
      <c r="D4" s="13" t="s">
        <v>55</v>
      </c>
      <c r="E4" s="18">
        <v>6</v>
      </c>
      <c r="F4" s="18">
        <v>72</v>
      </c>
      <c r="G4" s="15" t="s">
        <v>56</v>
      </c>
      <c r="H4" s="7" t="s">
        <v>56</v>
      </c>
      <c r="I4" s="8" t="s">
        <v>52</v>
      </c>
      <c r="J4" s="8" t="s">
        <v>53</v>
      </c>
      <c r="K4" s="7" t="s">
        <v>54</v>
      </c>
      <c r="L4" s="7" t="s">
        <v>16</v>
      </c>
      <c r="M4" s="7" t="s">
        <v>43</v>
      </c>
      <c r="N4" s="7" t="s">
        <v>44</v>
      </c>
      <c r="O4" s="6" t="s">
        <v>19</v>
      </c>
      <c r="P4" s="7" t="s">
        <v>25</v>
      </c>
      <c r="Q4" s="7" t="s">
        <v>24</v>
      </c>
      <c r="R4" s="9">
        <v>45</v>
      </c>
      <c r="S4" s="23">
        <f t="shared" si="0"/>
        <v>3240</v>
      </c>
      <c r="T4" s="25">
        <f t="shared" si="8"/>
        <v>3.8250000000000002</v>
      </c>
      <c r="U4" s="26">
        <f t="shared" si="1"/>
        <v>275.40000000000003</v>
      </c>
      <c r="V4" s="29">
        <f t="shared" si="2"/>
        <v>4.05</v>
      </c>
      <c r="W4" s="29">
        <f t="shared" si="3"/>
        <v>291.59999999999997</v>
      </c>
      <c r="X4" s="31">
        <f t="shared" si="4"/>
        <v>4.2750000000000004</v>
      </c>
      <c r="Y4" s="31">
        <f t="shared" si="5"/>
        <v>307.8</v>
      </c>
      <c r="Z4" s="33">
        <f t="shared" si="6"/>
        <v>4.5</v>
      </c>
      <c r="AA4" s="33">
        <f t="shared" si="7"/>
        <v>324</v>
      </c>
    </row>
    <row r="5" spans="1:27" ht="79.900000000000006" customHeight="1" x14ac:dyDescent="0.25">
      <c r="B5" s="6" t="s">
        <v>23</v>
      </c>
      <c r="C5" s="7" t="s">
        <v>29</v>
      </c>
      <c r="D5" s="13" t="s">
        <v>57</v>
      </c>
      <c r="E5" s="18">
        <v>48</v>
      </c>
      <c r="F5" s="18">
        <v>576</v>
      </c>
      <c r="G5" s="15" t="s">
        <v>58</v>
      </c>
      <c r="H5" s="7" t="s">
        <v>58</v>
      </c>
      <c r="I5" s="8" t="s">
        <v>52</v>
      </c>
      <c r="J5" s="8" t="s">
        <v>59</v>
      </c>
      <c r="K5" s="7" t="s">
        <v>60</v>
      </c>
      <c r="L5" s="7" t="s">
        <v>16</v>
      </c>
      <c r="M5" s="7" t="s">
        <v>43</v>
      </c>
      <c r="N5" s="7" t="s">
        <v>44</v>
      </c>
      <c r="O5" s="6" t="s">
        <v>19</v>
      </c>
      <c r="P5" s="7" t="s">
        <v>25</v>
      </c>
      <c r="Q5" s="7" t="s">
        <v>24</v>
      </c>
      <c r="R5" s="9">
        <v>45</v>
      </c>
      <c r="S5" s="23">
        <f t="shared" si="0"/>
        <v>25920</v>
      </c>
      <c r="T5" s="25">
        <f t="shared" si="8"/>
        <v>3.8250000000000002</v>
      </c>
      <c r="U5" s="26">
        <f t="shared" si="1"/>
        <v>2203.2000000000003</v>
      </c>
      <c r="V5" s="29">
        <f t="shared" si="2"/>
        <v>4.05</v>
      </c>
      <c r="W5" s="29">
        <f t="shared" si="3"/>
        <v>2332.7999999999997</v>
      </c>
      <c r="X5" s="31">
        <f t="shared" si="4"/>
        <v>4.2750000000000004</v>
      </c>
      <c r="Y5" s="31">
        <f t="shared" si="5"/>
        <v>2462.4</v>
      </c>
      <c r="Z5" s="33">
        <f t="shared" si="6"/>
        <v>4.5</v>
      </c>
      <c r="AA5" s="33">
        <f t="shared" si="7"/>
        <v>2592</v>
      </c>
    </row>
    <row r="6" spans="1:27" ht="79.900000000000006" customHeight="1" x14ac:dyDescent="0.25">
      <c r="B6" s="6" t="s">
        <v>23</v>
      </c>
      <c r="C6" s="7" t="s">
        <v>29</v>
      </c>
      <c r="D6" s="13" t="s">
        <v>64</v>
      </c>
      <c r="E6" s="18">
        <v>24</v>
      </c>
      <c r="F6" s="18">
        <v>288</v>
      </c>
      <c r="G6" s="15" t="s">
        <v>65</v>
      </c>
      <c r="H6" s="7" t="s">
        <v>65</v>
      </c>
      <c r="I6" s="8" t="s">
        <v>61</v>
      </c>
      <c r="J6" s="7" t="s">
        <v>62</v>
      </c>
      <c r="K6" s="7" t="s">
        <v>27</v>
      </c>
      <c r="L6" s="7" t="s">
        <v>16</v>
      </c>
      <c r="M6" s="7" t="s">
        <v>47</v>
      </c>
      <c r="N6" s="7" t="s">
        <v>63</v>
      </c>
      <c r="O6" s="6" t="s">
        <v>19</v>
      </c>
      <c r="P6" s="7" t="s">
        <v>25</v>
      </c>
      <c r="Q6" s="7" t="s">
        <v>24</v>
      </c>
      <c r="R6" s="9">
        <v>45</v>
      </c>
      <c r="S6" s="23">
        <f t="shared" si="0"/>
        <v>12960</v>
      </c>
      <c r="T6" s="25">
        <f t="shared" si="8"/>
        <v>3.8250000000000002</v>
      </c>
      <c r="U6" s="26">
        <f t="shared" si="1"/>
        <v>1101.6000000000001</v>
      </c>
      <c r="V6" s="29">
        <f t="shared" si="2"/>
        <v>4.05</v>
      </c>
      <c r="W6" s="29">
        <f t="shared" si="3"/>
        <v>1166.3999999999999</v>
      </c>
      <c r="X6" s="31">
        <f t="shared" si="4"/>
        <v>4.2750000000000004</v>
      </c>
      <c r="Y6" s="31">
        <f t="shared" si="5"/>
        <v>1231.2</v>
      </c>
      <c r="Z6" s="33">
        <f t="shared" si="6"/>
        <v>4.5</v>
      </c>
      <c r="AA6" s="33">
        <f t="shared" si="7"/>
        <v>1296</v>
      </c>
    </row>
    <row r="7" spans="1:27" ht="79.900000000000006" customHeight="1" x14ac:dyDescent="0.25">
      <c r="B7" s="6" t="s">
        <v>23</v>
      </c>
      <c r="C7" s="7" t="s">
        <v>29</v>
      </c>
      <c r="D7" s="13" t="s">
        <v>66</v>
      </c>
      <c r="E7" s="18">
        <v>23</v>
      </c>
      <c r="F7" s="18">
        <v>276</v>
      </c>
      <c r="G7" s="15" t="s">
        <v>67</v>
      </c>
      <c r="H7" s="7" t="s">
        <v>67</v>
      </c>
      <c r="I7" s="8" t="s">
        <v>61</v>
      </c>
      <c r="J7" s="8" t="s">
        <v>68</v>
      </c>
      <c r="K7" s="7" t="s">
        <v>42</v>
      </c>
      <c r="L7" s="7" t="s">
        <v>16</v>
      </c>
      <c r="M7" s="7" t="s">
        <v>47</v>
      </c>
      <c r="N7" s="7" t="s">
        <v>63</v>
      </c>
      <c r="O7" s="6" t="s">
        <v>19</v>
      </c>
      <c r="P7" s="7" t="s">
        <v>25</v>
      </c>
      <c r="Q7" s="7" t="s">
        <v>24</v>
      </c>
      <c r="R7" s="9">
        <v>45</v>
      </c>
      <c r="S7" s="23">
        <f t="shared" si="0"/>
        <v>12420</v>
      </c>
      <c r="T7" s="25">
        <f t="shared" si="8"/>
        <v>3.8250000000000002</v>
      </c>
      <c r="U7" s="26">
        <f t="shared" si="1"/>
        <v>1055.7</v>
      </c>
      <c r="V7" s="29">
        <f t="shared" si="2"/>
        <v>4.05</v>
      </c>
      <c r="W7" s="29">
        <f t="shared" si="3"/>
        <v>1117.8</v>
      </c>
      <c r="X7" s="31">
        <f t="shared" si="4"/>
        <v>4.2750000000000004</v>
      </c>
      <c r="Y7" s="31">
        <f t="shared" si="5"/>
        <v>1179.9000000000001</v>
      </c>
      <c r="Z7" s="33">
        <f t="shared" si="6"/>
        <v>4.5</v>
      </c>
      <c r="AA7" s="33">
        <f t="shared" si="7"/>
        <v>1242</v>
      </c>
    </row>
    <row r="8" spans="1:27" ht="79.900000000000006" customHeight="1" x14ac:dyDescent="0.25">
      <c r="B8" s="6" t="s">
        <v>71</v>
      </c>
      <c r="C8" s="7" t="s">
        <v>29</v>
      </c>
      <c r="D8" s="13" t="s">
        <v>72</v>
      </c>
      <c r="E8" s="18">
        <v>5</v>
      </c>
      <c r="F8" s="18">
        <v>60</v>
      </c>
      <c r="G8" s="15" t="s">
        <v>73</v>
      </c>
      <c r="H8" s="7" t="s">
        <v>73</v>
      </c>
      <c r="I8" s="8" t="s">
        <v>74</v>
      </c>
      <c r="J8" s="8" t="s">
        <v>75</v>
      </c>
      <c r="K8" s="7" t="s">
        <v>76</v>
      </c>
      <c r="L8" s="7" t="s">
        <v>16</v>
      </c>
      <c r="M8" s="7" t="s">
        <v>50</v>
      </c>
      <c r="N8" s="7" t="s">
        <v>77</v>
      </c>
      <c r="O8" s="6" t="s">
        <v>19</v>
      </c>
      <c r="P8" s="7" t="s">
        <v>25</v>
      </c>
      <c r="Q8" s="7" t="s">
        <v>24</v>
      </c>
      <c r="R8" s="9">
        <v>94</v>
      </c>
      <c r="S8" s="23">
        <f t="shared" si="0"/>
        <v>5640</v>
      </c>
      <c r="T8" s="25">
        <f t="shared" si="8"/>
        <v>7.99</v>
      </c>
      <c r="U8" s="26">
        <f t="shared" si="1"/>
        <v>479.40000000000003</v>
      </c>
      <c r="V8" s="29">
        <f t="shared" si="2"/>
        <v>8.4599999999999991</v>
      </c>
      <c r="W8" s="29">
        <f t="shared" si="3"/>
        <v>507.59999999999997</v>
      </c>
      <c r="X8" s="31">
        <f t="shared" si="4"/>
        <v>8.93</v>
      </c>
      <c r="Y8" s="31">
        <f t="shared" si="5"/>
        <v>535.79999999999995</v>
      </c>
      <c r="Z8" s="33">
        <f t="shared" si="6"/>
        <v>9.4</v>
      </c>
      <c r="AA8" s="33">
        <f t="shared" si="7"/>
        <v>564</v>
      </c>
    </row>
    <row r="9" spans="1:27" ht="79.900000000000006" customHeight="1" x14ac:dyDescent="0.25">
      <c r="B9" s="6" t="s">
        <v>71</v>
      </c>
      <c r="C9" s="7" t="s">
        <v>29</v>
      </c>
      <c r="D9" s="13" t="s">
        <v>78</v>
      </c>
      <c r="E9" s="18">
        <v>39</v>
      </c>
      <c r="F9" s="18">
        <v>468</v>
      </c>
      <c r="G9" s="15" t="s">
        <v>79</v>
      </c>
      <c r="H9" s="7" t="s">
        <v>79</v>
      </c>
      <c r="I9" s="8" t="s">
        <v>80</v>
      </c>
      <c r="J9" s="8" t="s">
        <v>81</v>
      </c>
      <c r="K9" s="7" t="s">
        <v>82</v>
      </c>
      <c r="L9" s="7" t="s">
        <v>16</v>
      </c>
      <c r="M9" s="7" t="s">
        <v>50</v>
      </c>
      <c r="N9" s="7" t="s">
        <v>77</v>
      </c>
      <c r="O9" s="6" t="s">
        <v>19</v>
      </c>
      <c r="P9" s="7" t="s">
        <v>25</v>
      </c>
      <c r="Q9" s="7" t="s">
        <v>24</v>
      </c>
      <c r="R9" s="9">
        <v>99</v>
      </c>
      <c r="S9" s="23">
        <f t="shared" si="0"/>
        <v>46332</v>
      </c>
      <c r="T9" s="25">
        <f t="shared" si="8"/>
        <v>8.4150000000000009</v>
      </c>
      <c r="U9" s="26">
        <f t="shared" si="1"/>
        <v>3938.2200000000003</v>
      </c>
      <c r="V9" s="29">
        <f t="shared" si="2"/>
        <v>8.91</v>
      </c>
      <c r="W9" s="29">
        <f t="shared" si="3"/>
        <v>4169.88</v>
      </c>
      <c r="X9" s="31">
        <f t="shared" si="4"/>
        <v>9.4049999999999994</v>
      </c>
      <c r="Y9" s="31">
        <f t="shared" si="5"/>
        <v>4401.54</v>
      </c>
      <c r="Z9" s="33">
        <f t="shared" si="6"/>
        <v>9.9</v>
      </c>
      <c r="AA9" s="33">
        <f t="shared" si="7"/>
        <v>4633.2</v>
      </c>
    </row>
    <row r="10" spans="1:27" ht="79.900000000000006" customHeight="1" x14ac:dyDescent="0.25">
      <c r="B10" s="6" t="s">
        <v>71</v>
      </c>
      <c r="C10" s="7" t="s">
        <v>29</v>
      </c>
      <c r="D10" s="13" t="s">
        <v>83</v>
      </c>
      <c r="E10" s="18">
        <v>54</v>
      </c>
      <c r="F10" s="18">
        <v>648</v>
      </c>
      <c r="G10" s="15" t="s">
        <v>84</v>
      </c>
      <c r="H10" s="7" t="s">
        <v>84</v>
      </c>
      <c r="I10" s="8" t="s">
        <v>85</v>
      </c>
      <c r="J10" s="8" t="s">
        <v>86</v>
      </c>
      <c r="K10" s="7" t="s">
        <v>17</v>
      </c>
      <c r="L10" s="7" t="s">
        <v>16</v>
      </c>
      <c r="M10" s="7" t="s">
        <v>50</v>
      </c>
      <c r="N10" s="7" t="s">
        <v>77</v>
      </c>
      <c r="O10" s="6" t="s">
        <v>19</v>
      </c>
      <c r="P10" s="7" t="s">
        <v>25</v>
      </c>
      <c r="Q10" s="7" t="s">
        <v>24</v>
      </c>
      <c r="R10" s="9">
        <v>70</v>
      </c>
      <c r="S10" s="23">
        <f t="shared" si="0"/>
        <v>45360</v>
      </c>
      <c r="T10" s="25">
        <f t="shared" si="8"/>
        <v>5.95</v>
      </c>
      <c r="U10" s="26">
        <f t="shared" si="1"/>
        <v>3855.6</v>
      </c>
      <c r="V10" s="29">
        <f t="shared" si="2"/>
        <v>6.3</v>
      </c>
      <c r="W10" s="29">
        <f t="shared" si="3"/>
        <v>4082.4</v>
      </c>
      <c r="X10" s="31">
        <f t="shared" si="4"/>
        <v>6.65</v>
      </c>
      <c r="Y10" s="31">
        <f t="shared" si="5"/>
        <v>4309.2</v>
      </c>
      <c r="Z10" s="33">
        <f t="shared" si="6"/>
        <v>7</v>
      </c>
      <c r="AA10" s="33">
        <f t="shared" si="7"/>
        <v>4536</v>
      </c>
    </row>
    <row r="11" spans="1:27" ht="79.900000000000006" customHeight="1" x14ac:dyDescent="0.25">
      <c r="B11" s="6" t="s">
        <v>71</v>
      </c>
      <c r="C11" s="7" t="s">
        <v>29</v>
      </c>
      <c r="D11" s="13" t="s">
        <v>87</v>
      </c>
      <c r="E11" s="18">
        <v>48</v>
      </c>
      <c r="F11" s="18">
        <v>576</v>
      </c>
      <c r="G11" s="15" t="s">
        <v>227</v>
      </c>
      <c r="H11" s="7" t="s">
        <v>88</v>
      </c>
      <c r="I11" s="8" t="s">
        <v>89</v>
      </c>
      <c r="J11" s="8" t="s">
        <v>86</v>
      </c>
      <c r="K11" s="7" t="s">
        <v>90</v>
      </c>
      <c r="L11" s="7" t="s">
        <v>16</v>
      </c>
      <c r="M11" s="7" t="s">
        <v>50</v>
      </c>
      <c r="N11" s="7" t="s">
        <v>77</v>
      </c>
      <c r="O11" s="6" t="s">
        <v>19</v>
      </c>
      <c r="P11" s="7" t="s">
        <v>25</v>
      </c>
      <c r="Q11" s="7" t="s">
        <v>24</v>
      </c>
      <c r="R11" s="9">
        <v>61</v>
      </c>
      <c r="S11" s="23">
        <f t="shared" si="0"/>
        <v>35136</v>
      </c>
      <c r="T11" s="25">
        <f t="shared" si="8"/>
        <v>5.1850000000000005</v>
      </c>
      <c r="U11" s="26">
        <f t="shared" si="1"/>
        <v>2986.5600000000004</v>
      </c>
      <c r="V11" s="29">
        <f t="shared" si="2"/>
        <v>5.49</v>
      </c>
      <c r="W11" s="29">
        <f t="shared" si="3"/>
        <v>3162.2400000000002</v>
      </c>
      <c r="X11" s="31">
        <f t="shared" si="4"/>
        <v>5.7949999999999999</v>
      </c>
      <c r="Y11" s="31">
        <f t="shared" si="5"/>
        <v>3337.92</v>
      </c>
      <c r="Z11" s="33">
        <f t="shared" si="6"/>
        <v>6.1000000000000005</v>
      </c>
      <c r="AA11" s="33">
        <f t="shared" si="7"/>
        <v>3513.6000000000004</v>
      </c>
    </row>
    <row r="12" spans="1:27" ht="79.900000000000006" customHeight="1" x14ac:dyDescent="0.25">
      <c r="B12" s="6" t="s">
        <v>71</v>
      </c>
      <c r="C12" s="7" t="s">
        <v>29</v>
      </c>
      <c r="D12" s="13" t="s">
        <v>92</v>
      </c>
      <c r="E12" s="18">
        <v>56</v>
      </c>
      <c r="F12" s="18">
        <v>672</v>
      </c>
      <c r="G12" s="15" t="s">
        <v>228</v>
      </c>
      <c r="H12" s="7" t="s">
        <v>93</v>
      </c>
      <c r="I12" s="8" t="s">
        <v>94</v>
      </c>
      <c r="J12" s="8" t="s">
        <v>95</v>
      </c>
      <c r="K12" s="7" t="s">
        <v>17</v>
      </c>
      <c r="L12" s="7" t="s">
        <v>16</v>
      </c>
      <c r="M12" s="7" t="s">
        <v>50</v>
      </c>
      <c r="N12" s="7" t="s">
        <v>77</v>
      </c>
      <c r="O12" s="6" t="s">
        <v>19</v>
      </c>
      <c r="P12" s="7" t="s">
        <v>25</v>
      </c>
      <c r="Q12" s="7" t="s">
        <v>24</v>
      </c>
      <c r="R12" s="9">
        <v>61</v>
      </c>
      <c r="S12" s="23">
        <f t="shared" si="0"/>
        <v>40992</v>
      </c>
      <c r="T12" s="25">
        <f t="shared" si="8"/>
        <v>5.1850000000000005</v>
      </c>
      <c r="U12" s="26">
        <f t="shared" si="1"/>
        <v>3484.32</v>
      </c>
      <c r="V12" s="29">
        <f t="shared" si="2"/>
        <v>5.49</v>
      </c>
      <c r="W12" s="29">
        <f t="shared" si="3"/>
        <v>3689.28</v>
      </c>
      <c r="X12" s="31">
        <f t="shared" si="4"/>
        <v>5.7949999999999999</v>
      </c>
      <c r="Y12" s="31">
        <f t="shared" si="5"/>
        <v>3894.24</v>
      </c>
      <c r="Z12" s="33">
        <f t="shared" si="6"/>
        <v>6.1000000000000005</v>
      </c>
      <c r="AA12" s="33">
        <f t="shared" si="7"/>
        <v>4099.2000000000007</v>
      </c>
    </row>
    <row r="13" spans="1:27" ht="79.900000000000006" customHeight="1" x14ac:dyDescent="0.25">
      <c r="B13" s="6" t="s">
        <v>71</v>
      </c>
      <c r="C13" s="7" t="s">
        <v>29</v>
      </c>
      <c r="D13" s="13" t="s">
        <v>96</v>
      </c>
      <c r="E13" s="18">
        <v>14</v>
      </c>
      <c r="F13" s="18">
        <v>168</v>
      </c>
      <c r="G13" s="15" t="s">
        <v>229</v>
      </c>
      <c r="H13" s="7" t="s">
        <v>97</v>
      </c>
      <c r="I13" s="8" t="s">
        <v>98</v>
      </c>
      <c r="J13" s="8" t="s">
        <v>99</v>
      </c>
      <c r="K13" s="7" t="s">
        <v>100</v>
      </c>
      <c r="L13" s="7" t="s">
        <v>16</v>
      </c>
      <c r="M13" s="7" t="s">
        <v>101</v>
      </c>
      <c r="N13" s="7" t="s">
        <v>70</v>
      </c>
      <c r="O13" s="6" t="s">
        <v>19</v>
      </c>
      <c r="P13" s="7" t="s">
        <v>25</v>
      </c>
      <c r="Q13" s="7" t="s">
        <v>24</v>
      </c>
      <c r="R13" s="9">
        <v>83</v>
      </c>
      <c r="S13" s="23">
        <f t="shared" si="0"/>
        <v>13944</v>
      </c>
      <c r="T13" s="25">
        <f t="shared" si="8"/>
        <v>7.0550000000000006</v>
      </c>
      <c r="U13" s="26">
        <f t="shared" si="1"/>
        <v>1185.24</v>
      </c>
      <c r="V13" s="29">
        <f t="shared" si="2"/>
        <v>7.47</v>
      </c>
      <c r="W13" s="29">
        <f t="shared" si="3"/>
        <v>1254.96</v>
      </c>
      <c r="X13" s="31">
        <f t="shared" si="4"/>
        <v>7.8849999999999998</v>
      </c>
      <c r="Y13" s="31">
        <f t="shared" si="5"/>
        <v>1324.68</v>
      </c>
      <c r="Z13" s="33">
        <f t="shared" si="6"/>
        <v>8.3000000000000007</v>
      </c>
      <c r="AA13" s="33">
        <f t="shared" si="7"/>
        <v>1394.4</v>
      </c>
    </row>
    <row r="14" spans="1:27" ht="79.900000000000006" customHeight="1" x14ac:dyDescent="0.25">
      <c r="B14" s="6" t="s">
        <v>71</v>
      </c>
      <c r="C14" s="7" t="s">
        <v>29</v>
      </c>
      <c r="D14" s="13" t="s">
        <v>102</v>
      </c>
      <c r="E14" s="18">
        <v>4</v>
      </c>
      <c r="F14" s="18">
        <v>48</v>
      </c>
      <c r="G14" s="15" t="s">
        <v>103</v>
      </c>
      <c r="H14" s="7" t="s">
        <v>103</v>
      </c>
      <c r="I14" s="8" t="s">
        <v>15</v>
      </c>
      <c r="J14" s="8" t="s">
        <v>104</v>
      </c>
      <c r="K14" s="7" t="s">
        <v>105</v>
      </c>
      <c r="L14" s="7" t="s">
        <v>16</v>
      </c>
      <c r="M14" s="7" t="s">
        <v>50</v>
      </c>
      <c r="N14" s="7" t="s">
        <v>77</v>
      </c>
      <c r="O14" s="6" t="s">
        <v>19</v>
      </c>
      <c r="P14" s="7" t="s">
        <v>25</v>
      </c>
      <c r="Q14" s="7" t="s">
        <v>24</v>
      </c>
      <c r="R14" s="9">
        <v>49</v>
      </c>
      <c r="S14" s="23">
        <f t="shared" si="0"/>
        <v>2352</v>
      </c>
      <c r="T14" s="25">
        <f t="shared" si="8"/>
        <v>4.165</v>
      </c>
      <c r="U14" s="26">
        <f t="shared" si="1"/>
        <v>199.92000000000002</v>
      </c>
      <c r="V14" s="29">
        <f t="shared" si="2"/>
        <v>4.41</v>
      </c>
      <c r="W14" s="29">
        <f t="shared" si="3"/>
        <v>211.68</v>
      </c>
      <c r="X14" s="31">
        <f t="shared" si="4"/>
        <v>4.6550000000000002</v>
      </c>
      <c r="Y14" s="31">
        <f t="shared" si="5"/>
        <v>223.44</v>
      </c>
      <c r="Z14" s="33">
        <f t="shared" si="6"/>
        <v>4.9000000000000004</v>
      </c>
      <c r="AA14" s="33">
        <f t="shared" si="7"/>
        <v>235.20000000000002</v>
      </c>
    </row>
    <row r="15" spans="1:27" ht="79.900000000000006" customHeight="1" x14ac:dyDescent="0.25">
      <c r="B15" s="6" t="s">
        <v>111</v>
      </c>
      <c r="C15" s="7" t="s">
        <v>29</v>
      </c>
      <c r="D15" s="13" t="s">
        <v>112</v>
      </c>
      <c r="E15" s="18">
        <v>9</v>
      </c>
      <c r="F15" s="18">
        <v>144</v>
      </c>
      <c r="G15" s="15" t="s">
        <v>113</v>
      </c>
      <c r="H15" s="7" t="s">
        <v>113</v>
      </c>
      <c r="I15" s="8" t="s">
        <v>114</v>
      </c>
      <c r="J15" s="8" t="s">
        <v>115</v>
      </c>
      <c r="K15" s="7" t="s">
        <v>116</v>
      </c>
      <c r="L15" s="7" t="s">
        <v>16</v>
      </c>
      <c r="M15" s="7" t="s">
        <v>117</v>
      </c>
      <c r="N15" s="7" t="s">
        <v>118</v>
      </c>
      <c r="O15" s="6" t="s">
        <v>19</v>
      </c>
      <c r="P15" s="7" t="s">
        <v>119</v>
      </c>
      <c r="Q15" s="7" t="s">
        <v>24</v>
      </c>
      <c r="R15" s="9">
        <v>55</v>
      </c>
      <c r="S15" s="23">
        <f t="shared" si="0"/>
        <v>7920</v>
      </c>
      <c r="T15" s="25">
        <f t="shared" si="8"/>
        <v>4.6750000000000007</v>
      </c>
      <c r="U15" s="26">
        <f t="shared" si="1"/>
        <v>673.2</v>
      </c>
      <c r="V15" s="29">
        <f t="shared" si="2"/>
        <v>4.95</v>
      </c>
      <c r="W15" s="29">
        <f t="shared" si="3"/>
        <v>712.80000000000007</v>
      </c>
      <c r="X15" s="31">
        <f t="shared" si="4"/>
        <v>5.2249999999999996</v>
      </c>
      <c r="Y15" s="31">
        <f t="shared" si="5"/>
        <v>752.4</v>
      </c>
      <c r="Z15" s="33">
        <f t="shared" si="6"/>
        <v>5.5</v>
      </c>
      <c r="AA15" s="33">
        <f t="shared" si="7"/>
        <v>792</v>
      </c>
    </row>
    <row r="16" spans="1:27" ht="79.900000000000006" customHeight="1" x14ac:dyDescent="0.25">
      <c r="B16" s="6" t="s">
        <v>111</v>
      </c>
      <c r="C16" s="7" t="s">
        <v>29</v>
      </c>
      <c r="D16" s="13" t="s">
        <v>120</v>
      </c>
      <c r="E16" s="18">
        <v>16</v>
      </c>
      <c r="F16" s="18">
        <v>384</v>
      </c>
      <c r="G16" s="15" t="s">
        <v>121</v>
      </c>
      <c r="H16" s="7" t="s">
        <v>121</v>
      </c>
      <c r="I16" s="8" t="s">
        <v>15</v>
      </c>
      <c r="J16" s="8" t="s">
        <v>122</v>
      </c>
      <c r="K16" s="7" t="s">
        <v>107</v>
      </c>
      <c r="L16" s="7" t="s">
        <v>108</v>
      </c>
      <c r="M16" s="7" t="s">
        <v>109</v>
      </c>
      <c r="N16" s="7" t="s">
        <v>110</v>
      </c>
      <c r="O16" s="6" t="s">
        <v>19</v>
      </c>
      <c r="P16" s="7" t="s">
        <v>30</v>
      </c>
      <c r="Q16" s="7" t="s">
        <v>20</v>
      </c>
      <c r="R16" s="9">
        <v>55</v>
      </c>
      <c r="S16" s="23">
        <f t="shared" si="0"/>
        <v>21120</v>
      </c>
      <c r="T16" s="25">
        <f t="shared" si="8"/>
        <v>4.6750000000000007</v>
      </c>
      <c r="U16" s="26">
        <f t="shared" si="1"/>
        <v>1795.2000000000003</v>
      </c>
      <c r="V16" s="29">
        <f t="shared" si="2"/>
        <v>4.95</v>
      </c>
      <c r="W16" s="29">
        <f t="shared" si="3"/>
        <v>1900.8000000000002</v>
      </c>
      <c r="X16" s="31">
        <f t="shared" si="4"/>
        <v>5.2249999999999996</v>
      </c>
      <c r="Y16" s="31">
        <f t="shared" si="5"/>
        <v>2006.3999999999999</v>
      </c>
      <c r="Z16" s="33">
        <f t="shared" si="6"/>
        <v>5.5</v>
      </c>
      <c r="AA16" s="33">
        <f t="shared" si="7"/>
        <v>2112</v>
      </c>
    </row>
    <row r="17" spans="2:27" ht="79.900000000000006" customHeight="1" x14ac:dyDescent="0.25">
      <c r="B17" s="6" t="s">
        <v>111</v>
      </c>
      <c r="C17" s="7" t="s">
        <v>29</v>
      </c>
      <c r="D17" s="13" t="s">
        <v>123</v>
      </c>
      <c r="E17" s="18">
        <v>8</v>
      </c>
      <c r="F17" s="18">
        <v>192</v>
      </c>
      <c r="G17" s="15" t="s">
        <v>124</v>
      </c>
      <c r="H17" s="7" t="s">
        <v>124</v>
      </c>
      <c r="I17" s="8" t="s">
        <v>125</v>
      </c>
      <c r="J17" s="8" t="s">
        <v>126</v>
      </c>
      <c r="K17" s="7" t="s">
        <v>107</v>
      </c>
      <c r="L17" s="7" t="s">
        <v>108</v>
      </c>
      <c r="M17" s="7" t="s">
        <v>109</v>
      </c>
      <c r="N17" s="7" t="s">
        <v>110</v>
      </c>
      <c r="O17" s="6" t="s">
        <v>19</v>
      </c>
      <c r="P17" s="7" t="s">
        <v>30</v>
      </c>
      <c r="Q17" s="7" t="s">
        <v>20</v>
      </c>
      <c r="R17" s="9">
        <v>77</v>
      </c>
      <c r="S17" s="23">
        <f t="shared" si="0"/>
        <v>14784</v>
      </c>
      <c r="T17" s="25">
        <f t="shared" si="8"/>
        <v>6.5450000000000008</v>
      </c>
      <c r="U17" s="26">
        <f t="shared" si="1"/>
        <v>1256.6400000000001</v>
      </c>
      <c r="V17" s="29">
        <f t="shared" si="2"/>
        <v>6.93</v>
      </c>
      <c r="W17" s="29">
        <f t="shared" si="3"/>
        <v>1330.56</v>
      </c>
      <c r="X17" s="31">
        <f t="shared" si="4"/>
        <v>7.3150000000000004</v>
      </c>
      <c r="Y17" s="31">
        <f t="shared" si="5"/>
        <v>1404.48</v>
      </c>
      <c r="Z17" s="33">
        <f t="shared" si="6"/>
        <v>7.7</v>
      </c>
      <c r="AA17" s="33">
        <f t="shared" si="7"/>
        <v>1478.4</v>
      </c>
    </row>
    <row r="18" spans="2:27" ht="79.900000000000006" customHeight="1" x14ac:dyDescent="0.25">
      <c r="B18" s="6" t="s">
        <v>111</v>
      </c>
      <c r="C18" s="7" t="s">
        <v>29</v>
      </c>
      <c r="D18" s="13" t="s">
        <v>127</v>
      </c>
      <c r="E18" s="18">
        <v>8</v>
      </c>
      <c r="F18" s="18">
        <v>192</v>
      </c>
      <c r="G18" s="15" t="s">
        <v>128</v>
      </c>
      <c r="H18" s="7" t="s">
        <v>128</v>
      </c>
      <c r="I18" s="8" t="s">
        <v>94</v>
      </c>
      <c r="J18" s="8" t="s">
        <v>129</v>
      </c>
      <c r="K18" s="7" t="s">
        <v>107</v>
      </c>
      <c r="L18" s="7" t="s">
        <v>108</v>
      </c>
      <c r="M18" s="7" t="s">
        <v>109</v>
      </c>
      <c r="N18" s="7" t="s">
        <v>110</v>
      </c>
      <c r="O18" s="6" t="s">
        <v>19</v>
      </c>
      <c r="P18" s="7" t="s">
        <v>30</v>
      </c>
      <c r="Q18" s="7" t="s">
        <v>20</v>
      </c>
      <c r="R18" s="9">
        <v>65</v>
      </c>
      <c r="S18" s="23">
        <f t="shared" si="0"/>
        <v>12480</v>
      </c>
      <c r="T18" s="25">
        <f t="shared" si="8"/>
        <v>5.5250000000000004</v>
      </c>
      <c r="U18" s="26">
        <f t="shared" si="1"/>
        <v>1060.8000000000002</v>
      </c>
      <c r="V18" s="29">
        <f t="shared" si="2"/>
        <v>5.85</v>
      </c>
      <c r="W18" s="29">
        <f t="shared" si="3"/>
        <v>1123.1999999999998</v>
      </c>
      <c r="X18" s="31">
        <f t="shared" si="4"/>
        <v>6.1749999999999998</v>
      </c>
      <c r="Y18" s="31">
        <f t="shared" si="5"/>
        <v>1185.5999999999999</v>
      </c>
      <c r="Z18" s="33">
        <f t="shared" si="6"/>
        <v>6.5</v>
      </c>
      <c r="AA18" s="33">
        <f t="shared" si="7"/>
        <v>1248</v>
      </c>
    </row>
    <row r="19" spans="2:27" ht="79.900000000000006" customHeight="1" x14ac:dyDescent="0.25">
      <c r="B19" s="6" t="s">
        <v>111</v>
      </c>
      <c r="C19" s="7" t="s">
        <v>29</v>
      </c>
      <c r="D19" s="13" t="s">
        <v>130</v>
      </c>
      <c r="E19" s="18">
        <v>11</v>
      </c>
      <c r="F19" s="18">
        <v>264</v>
      </c>
      <c r="G19" s="15" t="s">
        <v>131</v>
      </c>
      <c r="H19" s="7" t="s">
        <v>131</v>
      </c>
      <c r="I19" s="8" t="s">
        <v>132</v>
      </c>
      <c r="J19" s="8" t="s">
        <v>133</v>
      </c>
      <c r="K19" s="7" t="s">
        <v>107</v>
      </c>
      <c r="L19" s="7" t="s">
        <v>108</v>
      </c>
      <c r="M19" s="7" t="s">
        <v>109</v>
      </c>
      <c r="N19" s="7" t="s">
        <v>110</v>
      </c>
      <c r="O19" s="6" t="s">
        <v>19</v>
      </c>
      <c r="P19" s="7" t="s">
        <v>30</v>
      </c>
      <c r="Q19" s="7" t="s">
        <v>20</v>
      </c>
      <c r="R19" s="9">
        <v>55</v>
      </c>
      <c r="S19" s="23">
        <f t="shared" si="0"/>
        <v>14520</v>
      </c>
      <c r="T19" s="25">
        <f t="shared" si="8"/>
        <v>4.6750000000000007</v>
      </c>
      <c r="U19" s="26">
        <f t="shared" si="1"/>
        <v>1234.2000000000003</v>
      </c>
      <c r="V19" s="29">
        <f t="shared" si="2"/>
        <v>4.95</v>
      </c>
      <c r="W19" s="29">
        <f t="shared" si="3"/>
        <v>1306.8</v>
      </c>
      <c r="X19" s="31">
        <f t="shared" si="4"/>
        <v>5.2249999999999996</v>
      </c>
      <c r="Y19" s="31">
        <f t="shared" si="5"/>
        <v>1379.3999999999999</v>
      </c>
      <c r="Z19" s="33">
        <f t="shared" si="6"/>
        <v>5.5</v>
      </c>
      <c r="AA19" s="33">
        <f t="shared" si="7"/>
        <v>1452</v>
      </c>
    </row>
    <row r="20" spans="2:27" ht="79.900000000000006" customHeight="1" x14ac:dyDescent="0.25">
      <c r="B20" s="6" t="s">
        <v>111</v>
      </c>
      <c r="C20" s="7" t="s">
        <v>29</v>
      </c>
      <c r="D20" s="13" t="s">
        <v>134</v>
      </c>
      <c r="E20" s="18">
        <v>6</v>
      </c>
      <c r="F20" s="18">
        <v>96</v>
      </c>
      <c r="G20" s="15" t="s">
        <v>135</v>
      </c>
      <c r="H20" s="7" t="s">
        <v>135</v>
      </c>
      <c r="I20" s="8" t="s">
        <v>114</v>
      </c>
      <c r="J20" s="7" t="s">
        <v>136</v>
      </c>
      <c r="K20" s="7" t="s">
        <v>137</v>
      </c>
      <c r="L20" s="7" t="s">
        <v>16</v>
      </c>
      <c r="M20" s="7" t="s">
        <v>117</v>
      </c>
      <c r="N20" s="7" t="s">
        <v>118</v>
      </c>
      <c r="O20" s="6" t="s">
        <v>19</v>
      </c>
      <c r="P20" s="7" t="s">
        <v>119</v>
      </c>
      <c r="Q20" s="7" t="s">
        <v>24</v>
      </c>
      <c r="R20" s="9">
        <v>55</v>
      </c>
      <c r="S20" s="23">
        <f t="shared" si="0"/>
        <v>5280</v>
      </c>
      <c r="T20" s="25">
        <f t="shared" si="8"/>
        <v>4.6750000000000007</v>
      </c>
      <c r="U20" s="26">
        <f t="shared" si="1"/>
        <v>448.80000000000007</v>
      </c>
      <c r="V20" s="29">
        <f t="shared" si="2"/>
        <v>4.95</v>
      </c>
      <c r="W20" s="29">
        <f t="shared" si="3"/>
        <v>475.20000000000005</v>
      </c>
      <c r="X20" s="31">
        <f t="shared" si="4"/>
        <v>5.2249999999999996</v>
      </c>
      <c r="Y20" s="31">
        <f t="shared" si="5"/>
        <v>501.59999999999997</v>
      </c>
      <c r="Z20" s="33">
        <f t="shared" si="6"/>
        <v>5.5</v>
      </c>
      <c r="AA20" s="33">
        <f t="shared" si="7"/>
        <v>528</v>
      </c>
    </row>
    <row r="21" spans="2:27" ht="79.900000000000006" customHeight="1" x14ac:dyDescent="0.25">
      <c r="B21" s="6" t="s">
        <v>141</v>
      </c>
      <c r="C21" s="7" t="s">
        <v>29</v>
      </c>
      <c r="D21" s="13" t="s">
        <v>138</v>
      </c>
      <c r="E21" s="18">
        <v>20</v>
      </c>
      <c r="F21" s="18">
        <v>240</v>
      </c>
      <c r="G21" s="15" t="s">
        <v>139</v>
      </c>
      <c r="H21" s="7" t="s">
        <v>139</v>
      </c>
      <c r="I21" s="8" t="s">
        <v>15</v>
      </c>
      <c r="J21" s="8" t="s">
        <v>140</v>
      </c>
      <c r="K21" s="7" t="s">
        <v>17</v>
      </c>
      <c r="L21" s="7" t="s">
        <v>16</v>
      </c>
      <c r="M21" s="7" t="s">
        <v>43</v>
      </c>
      <c r="N21" s="7" t="s">
        <v>44</v>
      </c>
      <c r="O21" s="6" t="s">
        <v>19</v>
      </c>
      <c r="P21" s="7" t="s">
        <v>25</v>
      </c>
      <c r="Q21" s="7" t="s">
        <v>20</v>
      </c>
      <c r="R21" s="9">
        <v>39</v>
      </c>
      <c r="S21" s="23">
        <f t="shared" si="0"/>
        <v>9360</v>
      </c>
      <c r="T21" s="25">
        <f t="shared" si="8"/>
        <v>3.3150000000000004</v>
      </c>
      <c r="U21" s="26">
        <f t="shared" si="1"/>
        <v>795.60000000000014</v>
      </c>
      <c r="V21" s="29">
        <f t="shared" si="2"/>
        <v>3.51</v>
      </c>
      <c r="W21" s="29">
        <f t="shared" si="3"/>
        <v>842.4</v>
      </c>
      <c r="X21" s="31">
        <f t="shared" si="4"/>
        <v>3.7050000000000001</v>
      </c>
      <c r="Y21" s="31">
        <f t="shared" si="5"/>
        <v>889.2</v>
      </c>
      <c r="Z21" s="33">
        <f t="shared" si="6"/>
        <v>3.9000000000000004</v>
      </c>
      <c r="AA21" s="33">
        <f t="shared" si="7"/>
        <v>936.00000000000011</v>
      </c>
    </row>
    <row r="22" spans="2:27" ht="79.900000000000006" customHeight="1" x14ac:dyDescent="0.25">
      <c r="B22" s="6" t="s">
        <v>141</v>
      </c>
      <c r="C22" s="7" t="s">
        <v>29</v>
      </c>
      <c r="D22" s="13" t="s">
        <v>142</v>
      </c>
      <c r="E22" s="18">
        <v>13</v>
      </c>
      <c r="F22" s="18">
        <v>156</v>
      </c>
      <c r="G22" s="15" t="s">
        <v>143</v>
      </c>
      <c r="H22" s="7" t="s">
        <v>143</v>
      </c>
      <c r="I22" s="8" t="s">
        <v>144</v>
      </c>
      <c r="J22" s="8" t="s">
        <v>145</v>
      </c>
      <c r="K22" s="7" t="s">
        <v>17</v>
      </c>
      <c r="L22" s="7" t="s">
        <v>18</v>
      </c>
      <c r="M22" s="7" t="s">
        <v>50</v>
      </c>
      <c r="N22" s="7" t="s">
        <v>77</v>
      </c>
      <c r="O22" s="6" t="s">
        <v>19</v>
      </c>
      <c r="P22" s="7" t="s">
        <v>25</v>
      </c>
      <c r="Q22" s="7" t="s">
        <v>24</v>
      </c>
      <c r="R22" s="9">
        <v>45</v>
      </c>
      <c r="S22" s="23">
        <f t="shared" si="0"/>
        <v>7020</v>
      </c>
      <c r="T22" s="25">
        <f t="shared" si="8"/>
        <v>3.8250000000000002</v>
      </c>
      <c r="U22" s="26">
        <f t="shared" si="1"/>
        <v>596.70000000000005</v>
      </c>
      <c r="V22" s="29">
        <f t="shared" si="2"/>
        <v>4.05</v>
      </c>
      <c r="W22" s="29">
        <f t="shared" si="3"/>
        <v>631.79999999999995</v>
      </c>
      <c r="X22" s="31">
        <f t="shared" si="4"/>
        <v>4.2750000000000004</v>
      </c>
      <c r="Y22" s="31">
        <f t="shared" si="5"/>
        <v>666.90000000000009</v>
      </c>
      <c r="Z22" s="33">
        <f t="shared" si="6"/>
        <v>4.5</v>
      </c>
      <c r="AA22" s="33">
        <f t="shared" si="7"/>
        <v>702</v>
      </c>
    </row>
    <row r="23" spans="2:27" ht="79.900000000000006" customHeight="1" x14ac:dyDescent="0.25">
      <c r="B23" s="6" t="s">
        <v>141</v>
      </c>
      <c r="C23" s="7" t="s">
        <v>29</v>
      </c>
      <c r="D23" s="13" t="s">
        <v>146</v>
      </c>
      <c r="E23" s="18">
        <v>13</v>
      </c>
      <c r="F23" s="18">
        <v>156</v>
      </c>
      <c r="G23" s="15" t="s">
        <v>147</v>
      </c>
      <c r="H23" s="7" t="s">
        <v>147</v>
      </c>
      <c r="I23" s="8" t="s">
        <v>144</v>
      </c>
      <c r="J23" s="8" t="s">
        <v>145</v>
      </c>
      <c r="K23" s="7" t="s">
        <v>49</v>
      </c>
      <c r="L23" s="7" t="s">
        <v>148</v>
      </c>
      <c r="M23" s="7" t="s">
        <v>50</v>
      </c>
      <c r="N23" s="7" t="s">
        <v>77</v>
      </c>
      <c r="O23" s="6" t="s">
        <v>19</v>
      </c>
      <c r="P23" s="7" t="s">
        <v>25</v>
      </c>
      <c r="Q23" s="7" t="s">
        <v>24</v>
      </c>
      <c r="R23" s="9">
        <v>45</v>
      </c>
      <c r="S23" s="23">
        <f t="shared" si="0"/>
        <v>7020</v>
      </c>
      <c r="T23" s="25">
        <f t="shared" si="8"/>
        <v>3.8250000000000002</v>
      </c>
      <c r="U23" s="26">
        <f t="shared" si="1"/>
        <v>596.70000000000005</v>
      </c>
      <c r="V23" s="29">
        <f t="shared" si="2"/>
        <v>4.05</v>
      </c>
      <c r="W23" s="29">
        <f t="shared" si="3"/>
        <v>631.79999999999995</v>
      </c>
      <c r="X23" s="31">
        <f t="shared" si="4"/>
        <v>4.2750000000000004</v>
      </c>
      <c r="Y23" s="31">
        <f t="shared" si="5"/>
        <v>666.90000000000009</v>
      </c>
      <c r="Z23" s="33">
        <f t="shared" si="6"/>
        <v>4.5</v>
      </c>
      <c r="AA23" s="33">
        <f t="shared" si="7"/>
        <v>702</v>
      </c>
    </row>
    <row r="24" spans="2:27" ht="79.900000000000006" customHeight="1" x14ac:dyDescent="0.25">
      <c r="B24" s="6" t="s">
        <v>141</v>
      </c>
      <c r="C24" s="7" t="s">
        <v>29</v>
      </c>
      <c r="D24" s="13" t="s">
        <v>149</v>
      </c>
      <c r="E24" s="18">
        <v>2</v>
      </c>
      <c r="F24" s="18">
        <v>24</v>
      </c>
      <c r="G24" s="15" t="s">
        <v>150</v>
      </c>
      <c r="H24" s="7" t="s">
        <v>150</v>
      </c>
      <c r="I24" s="8" t="s">
        <v>151</v>
      </c>
      <c r="J24" s="8" t="s">
        <v>152</v>
      </c>
      <c r="K24" s="7" t="s">
        <v>17</v>
      </c>
      <c r="L24" s="7" t="s">
        <v>18</v>
      </c>
      <c r="M24" s="7" t="s">
        <v>50</v>
      </c>
      <c r="N24" s="7" t="s">
        <v>77</v>
      </c>
      <c r="O24" s="6" t="s">
        <v>19</v>
      </c>
      <c r="P24" s="7" t="s">
        <v>25</v>
      </c>
      <c r="Q24" s="7" t="s">
        <v>24</v>
      </c>
      <c r="R24" s="9">
        <v>45</v>
      </c>
      <c r="S24" s="23">
        <f t="shared" si="0"/>
        <v>1080</v>
      </c>
      <c r="T24" s="25">
        <f t="shared" si="8"/>
        <v>3.8250000000000002</v>
      </c>
      <c r="U24" s="26">
        <f t="shared" si="1"/>
        <v>91.800000000000011</v>
      </c>
      <c r="V24" s="29">
        <f t="shared" si="2"/>
        <v>4.05</v>
      </c>
      <c r="W24" s="29">
        <f t="shared" si="3"/>
        <v>97.199999999999989</v>
      </c>
      <c r="X24" s="31">
        <f t="shared" si="4"/>
        <v>4.2750000000000004</v>
      </c>
      <c r="Y24" s="31">
        <f t="shared" si="5"/>
        <v>102.60000000000001</v>
      </c>
      <c r="Z24" s="33">
        <f t="shared" si="6"/>
        <v>4.5</v>
      </c>
      <c r="AA24" s="33">
        <f t="shared" si="7"/>
        <v>108</v>
      </c>
    </row>
    <row r="25" spans="2:27" ht="79.900000000000006" customHeight="1" x14ac:dyDescent="0.25">
      <c r="B25" s="6" t="s">
        <v>141</v>
      </c>
      <c r="C25" s="7" t="s">
        <v>29</v>
      </c>
      <c r="D25" s="13" t="s">
        <v>153</v>
      </c>
      <c r="E25" s="18">
        <v>35</v>
      </c>
      <c r="F25" s="18">
        <v>420</v>
      </c>
      <c r="G25" s="15" t="s">
        <v>154</v>
      </c>
      <c r="H25" s="7" t="s">
        <v>154</v>
      </c>
      <c r="I25" s="8" t="s">
        <v>155</v>
      </c>
      <c r="J25" s="8" t="s">
        <v>152</v>
      </c>
      <c r="K25" s="7" t="s">
        <v>42</v>
      </c>
      <c r="L25" s="7" t="s">
        <v>156</v>
      </c>
      <c r="M25" s="7" t="s">
        <v>50</v>
      </c>
      <c r="N25" s="7" t="s">
        <v>77</v>
      </c>
      <c r="O25" s="6" t="s">
        <v>19</v>
      </c>
      <c r="P25" s="7" t="s">
        <v>25</v>
      </c>
      <c r="Q25" s="7" t="s">
        <v>24</v>
      </c>
      <c r="R25" s="9">
        <v>45</v>
      </c>
      <c r="S25" s="23">
        <f t="shared" si="0"/>
        <v>18900</v>
      </c>
      <c r="T25" s="25">
        <f t="shared" si="8"/>
        <v>3.8250000000000002</v>
      </c>
      <c r="U25" s="26">
        <f t="shared" si="1"/>
        <v>1606.5</v>
      </c>
      <c r="V25" s="29">
        <f t="shared" si="2"/>
        <v>4.05</v>
      </c>
      <c r="W25" s="29">
        <f t="shared" si="3"/>
        <v>1701</v>
      </c>
      <c r="X25" s="31">
        <f t="shared" si="4"/>
        <v>4.2750000000000004</v>
      </c>
      <c r="Y25" s="31">
        <f t="shared" si="5"/>
        <v>1795.5000000000002</v>
      </c>
      <c r="Z25" s="33">
        <f t="shared" si="6"/>
        <v>4.5</v>
      </c>
      <c r="AA25" s="33">
        <f t="shared" si="7"/>
        <v>1890</v>
      </c>
    </row>
    <row r="26" spans="2:27" ht="79.900000000000006" customHeight="1" x14ac:dyDescent="0.25">
      <c r="B26" s="6" t="s">
        <v>141</v>
      </c>
      <c r="C26" s="7" t="s">
        <v>29</v>
      </c>
      <c r="D26" s="13" t="s">
        <v>157</v>
      </c>
      <c r="E26" s="18">
        <v>16</v>
      </c>
      <c r="F26" s="18">
        <v>192</v>
      </c>
      <c r="G26" s="15" t="s">
        <v>158</v>
      </c>
      <c r="H26" s="7" t="s">
        <v>158</v>
      </c>
      <c r="I26" s="8" t="s">
        <v>151</v>
      </c>
      <c r="J26" s="8" t="s">
        <v>159</v>
      </c>
      <c r="K26" s="7" t="s">
        <v>17</v>
      </c>
      <c r="L26" s="7" t="s">
        <v>18</v>
      </c>
      <c r="M26" s="7" t="s">
        <v>50</v>
      </c>
      <c r="N26" s="7" t="s">
        <v>77</v>
      </c>
      <c r="O26" s="6" t="s">
        <v>19</v>
      </c>
      <c r="P26" s="7" t="s">
        <v>25</v>
      </c>
      <c r="Q26" s="7" t="s">
        <v>24</v>
      </c>
      <c r="R26" s="9">
        <v>39</v>
      </c>
      <c r="S26" s="23">
        <f t="shared" si="0"/>
        <v>7488</v>
      </c>
      <c r="T26" s="25">
        <f t="shared" si="8"/>
        <v>3.3150000000000004</v>
      </c>
      <c r="U26" s="26">
        <f t="shared" si="1"/>
        <v>636.48</v>
      </c>
      <c r="V26" s="29">
        <f t="shared" si="2"/>
        <v>3.51</v>
      </c>
      <c r="W26" s="29">
        <f t="shared" si="3"/>
        <v>673.92</v>
      </c>
      <c r="X26" s="31">
        <f t="shared" si="4"/>
        <v>3.7050000000000001</v>
      </c>
      <c r="Y26" s="31">
        <f t="shared" si="5"/>
        <v>711.36</v>
      </c>
      <c r="Z26" s="33">
        <f t="shared" si="6"/>
        <v>3.9000000000000004</v>
      </c>
      <c r="AA26" s="33">
        <f t="shared" si="7"/>
        <v>748.80000000000007</v>
      </c>
    </row>
    <row r="27" spans="2:27" ht="79.900000000000006" customHeight="1" x14ac:dyDescent="0.25">
      <c r="B27" s="6" t="s">
        <v>141</v>
      </c>
      <c r="C27" s="7" t="s">
        <v>29</v>
      </c>
      <c r="D27" s="13" t="s">
        <v>160</v>
      </c>
      <c r="E27" s="18">
        <v>3</v>
      </c>
      <c r="F27" s="18">
        <v>36</v>
      </c>
      <c r="G27" s="15" t="s">
        <v>161</v>
      </c>
      <c r="H27" s="7" t="s">
        <v>161</v>
      </c>
      <c r="I27" s="8" t="s">
        <v>162</v>
      </c>
      <c r="J27" s="7" t="s">
        <v>163</v>
      </c>
      <c r="K27" s="7" t="s">
        <v>17</v>
      </c>
      <c r="L27" s="7" t="s">
        <v>16</v>
      </c>
      <c r="M27" s="7" t="s">
        <v>69</v>
      </c>
      <c r="N27" s="7" t="s">
        <v>164</v>
      </c>
      <c r="O27" s="6" t="s">
        <v>19</v>
      </c>
      <c r="P27" s="7" t="s">
        <v>25</v>
      </c>
      <c r="Q27" s="7" t="s">
        <v>24</v>
      </c>
      <c r="R27" s="9">
        <v>55</v>
      </c>
      <c r="S27" s="23">
        <f t="shared" si="0"/>
        <v>1980</v>
      </c>
      <c r="T27" s="25">
        <f t="shared" si="8"/>
        <v>4.6750000000000007</v>
      </c>
      <c r="U27" s="26">
        <f t="shared" si="1"/>
        <v>168.3</v>
      </c>
      <c r="V27" s="29">
        <f t="shared" si="2"/>
        <v>4.95</v>
      </c>
      <c r="W27" s="29">
        <f t="shared" si="3"/>
        <v>178.20000000000002</v>
      </c>
      <c r="X27" s="31">
        <f t="shared" si="4"/>
        <v>5.2249999999999996</v>
      </c>
      <c r="Y27" s="31">
        <f t="shared" si="5"/>
        <v>188.1</v>
      </c>
      <c r="Z27" s="33">
        <f t="shared" si="6"/>
        <v>5.5</v>
      </c>
      <c r="AA27" s="33">
        <f t="shared" si="7"/>
        <v>198</v>
      </c>
    </row>
    <row r="28" spans="2:27" ht="79.900000000000006" customHeight="1" x14ac:dyDescent="0.25">
      <c r="B28" s="6" t="s">
        <v>141</v>
      </c>
      <c r="C28" s="7" t="s">
        <v>29</v>
      </c>
      <c r="D28" s="13" t="s">
        <v>165</v>
      </c>
      <c r="E28" s="18">
        <v>8</v>
      </c>
      <c r="F28" s="18">
        <v>96</v>
      </c>
      <c r="G28" s="15" t="s">
        <v>166</v>
      </c>
      <c r="H28" s="7" t="s">
        <v>166</v>
      </c>
      <c r="I28" s="8" t="s">
        <v>167</v>
      </c>
      <c r="J28" s="7" t="s">
        <v>163</v>
      </c>
      <c r="K28" s="7" t="s">
        <v>168</v>
      </c>
      <c r="L28" s="7" t="s">
        <v>16</v>
      </c>
      <c r="M28" s="7" t="s">
        <v>69</v>
      </c>
      <c r="N28" s="7" t="s">
        <v>164</v>
      </c>
      <c r="O28" s="6" t="s">
        <v>19</v>
      </c>
      <c r="P28" s="7" t="s">
        <v>25</v>
      </c>
      <c r="Q28" s="7" t="s">
        <v>24</v>
      </c>
      <c r="R28" s="9">
        <v>94</v>
      </c>
      <c r="S28" s="23">
        <f t="shared" si="0"/>
        <v>9024</v>
      </c>
      <c r="T28" s="25">
        <f t="shared" si="8"/>
        <v>7.99</v>
      </c>
      <c r="U28" s="26">
        <f t="shared" si="1"/>
        <v>767.04</v>
      </c>
      <c r="V28" s="29">
        <f t="shared" si="2"/>
        <v>8.4599999999999991</v>
      </c>
      <c r="W28" s="29">
        <f t="shared" si="3"/>
        <v>812.15999999999985</v>
      </c>
      <c r="X28" s="31">
        <f t="shared" si="4"/>
        <v>8.93</v>
      </c>
      <c r="Y28" s="31">
        <f t="shared" si="5"/>
        <v>857.28</v>
      </c>
      <c r="Z28" s="33">
        <f t="shared" si="6"/>
        <v>9.4</v>
      </c>
      <c r="AA28" s="33">
        <f t="shared" si="7"/>
        <v>902.40000000000009</v>
      </c>
    </row>
    <row r="29" spans="2:27" ht="79.900000000000006" customHeight="1" x14ac:dyDescent="0.25">
      <c r="B29" s="6" t="s">
        <v>141</v>
      </c>
      <c r="C29" s="7" t="s">
        <v>29</v>
      </c>
      <c r="D29" s="13" t="s">
        <v>169</v>
      </c>
      <c r="E29" s="18">
        <v>7</v>
      </c>
      <c r="F29" s="18">
        <v>84</v>
      </c>
      <c r="G29" s="15" t="s">
        <v>170</v>
      </c>
      <c r="H29" s="7" t="s">
        <v>170</v>
      </c>
      <c r="I29" s="8" t="s">
        <v>171</v>
      </c>
      <c r="J29" s="7" t="s">
        <v>163</v>
      </c>
      <c r="K29" s="7" t="s">
        <v>21</v>
      </c>
      <c r="L29" s="7" t="s">
        <v>16</v>
      </c>
      <c r="M29" s="7" t="s">
        <v>69</v>
      </c>
      <c r="N29" s="7" t="s">
        <v>164</v>
      </c>
      <c r="O29" s="6" t="s">
        <v>19</v>
      </c>
      <c r="P29" s="7" t="s">
        <v>25</v>
      </c>
      <c r="Q29" s="7" t="s">
        <v>24</v>
      </c>
      <c r="R29" s="9">
        <v>77</v>
      </c>
      <c r="S29" s="23">
        <f t="shared" si="0"/>
        <v>6468</v>
      </c>
      <c r="T29" s="25">
        <f t="shared" si="8"/>
        <v>6.5450000000000008</v>
      </c>
      <c r="U29" s="26">
        <f t="shared" si="1"/>
        <v>549.78000000000009</v>
      </c>
      <c r="V29" s="29">
        <f t="shared" si="2"/>
        <v>6.93</v>
      </c>
      <c r="W29" s="29">
        <f t="shared" si="3"/>
        <v>582.12</v>
      </c>
      <c r="X29" s="31">
        <f t="shared" si="4"/>
        <v>7.3150000000000004</v>
      </c>
      <c r="Y29" s="31">
        <f t="shared" si="5"/>
        <v>614.46</v>
      </c>
      <c r="Z29" s="33">
        <f t="shared" si="6"/>
        <v>7.7</v>
      </c>
      <c r="AA29" s="33">
        <f t="shared" si="7"/>
        <v>646.80000000000007</v>
      </c>
    </row>
    <row r="30" spans="2:27" ht="79.900000000000006" customHeight="1" x14ac:dyDescent="0.25">
      <c r="B30" s="6" t="s">
        <v>141</v>
      </c>
      <c r="C30" s="7" t="s">
        <v>29</v>
      </c>
      <c r="D30" s="13" t="s">
        <v>172</v>
      </c>
      <c r="E30" s="18">
        <v>3</v>
      </c>
      <c r="F30" s="18">
        <v>36</v>
      </c>
      <c r="G30" s="15" t="s">
        <v>173</v>
      </c>
      <c r="H30" s="7" t="s">
        <v>173</v>
      </c>
      <c r="I30" s="8" t="s">
        <v>174</v>
      </c>
      <c r="J30" s="7" t="s">
        <v>163</v>
      </c>
      <c r="K30" s="7" t="s">
        <v>106</v>
      </c>
      <c r="L30" s="7" t="s">
        <v>16</v>
      </c>
      <c r="M30" s="7" t="s">
        <v>69</v>
      </c>
      <c r="N30" s="7" t="s">
        <v>164</v>
      </c>
      <c r="O30" s="6" t="s">
        <v>19</v>
      </c>
      <c r="P30" s="7" t="s">
        <v>25</v>
      </c>
      <c r="Q30" s="7" t="s">
        <v>24</v>
      </c>
      <c r="R30" s="9">
        <v>55</v>
      </c>
      <c r="S30" s="23">
        <f t="shared" si="0"/>
        <v>1980</v>
      </c>
      <c r="T30" s="25">
        <f t="shared" si="8"/>
        <v>4.6750000000000007</v>
      </c>
      <c r="U30" s="26">
        <f t="shared" si="1"/>
        <v>168.3</v>
      </c>
      <c r="V30" s="29">
        <f t="shared" si="2"/>
        <v>4.95</v>
      </c>
      <c r="W30" s="29">
        <f t="shared" si="3"/>
        <v>178.20000000000002</v>
      </c>
      <c r="X30" s="31">
        <f t="shared" si="4"/>
        <v>5.2249999999999996</v>
      </c>
      <c r="Y30" s="31">
        <f t="shared" si="5"/>
        <v>188.1</v>
      </c>
      <c r="Z30" s="33">
        <f t="shared" si="6"/>
        <v>5.5</v>
      </c>
      <c r="AA30" s="33">
        <f t="shared" si="7"/>
        <v>198</v>
      </c>
    </row>
    <row r="31" spans="2:27" ht="79.900000000000006" customHeight="1" x14ac:dyDescent="0.25">
      <c r="B31" s="6" t="s">
        <v>26</v>
      </c>
      <c r="C31" s="7" t="s">
        <v>29</v>
      </c>
      <c r="D31" s="13" t="s">
        <v>175</v>
      </c>
      <c r="E31" s="18">
        <v>6</v>
      </c>
      <c r="F31" s="18">
        <v>72</v>
      </c>
      <c r="G31" s="15" t="s">
        <v>230</v>
      </c>
      <c r="H31" s="7" t="s">
        <v>176</v>
      </c>
      <c r="I31" s="8" t="s">
        <v>177</v>
      </c>
      <c r="J31" s="8" t="s">
        <v>178</v>
      </c>
      <c r="K31" s="7" t="s">
        <v>17</v>
      </c>
      <c r="L31" s="7" t="s">
        <v>16</v>
      </c>
      <c r="M31" s="7" t="s">
        <v>43</v>
      </c>
      <c r="N31" s="7" t="s">
        <v>44</v>
      </c>
      <c r="O31" s="6" t="s">
        <v>19</v>
      </c>
      <c r="P31" s="7" t="s">
        <v>25</v>
      </c>
      <c r="Q31" s="7" t="s">
        <v>24</v>
      </c>
      <c r="R31" s="9">
        <v>22</v>
      </c>
      <c r="S31" s="23">
        <f t="shared" si="0"/>
        <v>1584</v>
      </c>
      <c r="T31" s="25">
        <f t="shared" si="8"/>
        <v>1.87</v>
      </c>
      <c r="U31" s="26">
        <f t="shared" si="1"/>
        <v>134.64000000000001</v>
      </c>
      <c r="V31" s="29">
        <f t="shared" si="2"/>
        <v>1.98</v>
      </c>
      <c r="W31" s="29">
        <f t="shared" si="3"/>
        <v>142.56</v>
      </c>
      <c r="X31" s="31">
        <f t="shared" si="4"/>
        <v>2.09</v>
      </c>
      <c r="Y31" s="31">
        <f t="shared" si="5"/>
        <v>150.47999999999999</v>
      </c>
      <c r="Z31" s="33">
        <f t="shared" si="6"/>
        <v>2.2000000000000002</v>
      </c>
      <c r="AA31" s="33">
        <f t="shared" si="7"/>
        <v>158.4</v>
      </c>
    </row>
    <row r="32" spans="2:27" ht="79.900000000000006" customHeight="1" x14ac:dyDescent="0.25">
      <c r="B32" s="6" t="s">
        <v>28</v>
      </c>
      <c r="C32" s="7" t="s">
        <v>29</v>
      </c>
      <c r="D32" s="13" t="s">
        <v>179</v>
      </c>
      <c r="E32" s="18">
        <v>35</v>
      </c>
      <c r="F32" s="18">
        <v>420</v>
      </c>
      <c r="G32" s="15" t="s">
        <v>180</v>
      </c>
      <c r="H32" s="7" t="s">
        <v>180</v>
      </c>
      <c r="I32" s="8" t="s">
        <v>40</v>
      </c>
      <c r="J32" s="8" t="s">
        <v>181</v>
      </c>
      <c r="K32" s="7" t="s">
        <v>42</v>
      </c>
      <c r="L32" s="7" t="s">
        <v>16</v>
      </c>
      <c r="M32" s="7" t="s">
        <v>43</v>
      </c>
      <c r="N32" s="7" t="s">
        <v>44</v>
      </c>
      <c r="O32" s="6" t="s">
        <v>19</v>
      </c>
      <c r="P32" s="7" t="s">
        <v>25</v>
      </c>
      <c r="Q32" s="7" t="s">
        <v>24</v>
      </c>
      <c r="R32" s="9">
        <v>60</v>
      </c>
      <c r="S32" s="23">
        <f t="shared" si="0"/>
        <v>25200</v>
      </c>
      <c r="T32" s="25">
        <f t="shared" si="8"/>
        <v>5.1000000000000005</v>
      </c>
      <c r="U32" s="26">
        <f t="shared" si="1"/>
        <v>2142</v>
      </c>
      <c r="V32" s="29">
        <f t="shared" si="2"/>
        <v>5.3999999999999995</v>
      </c>
      <c r="W32" s="29">
        <f t="shared" si="3"/>
        <v>2268</v>
      </c>
      <c r="X32" s="31">
        <f t="shared" si="4"/>
        <v>5.7</v>
      </c>
      <c r="Y32" s="31">
        <f t="shared" si="5"/>
        <v>2394</v>
      </c>
      <c r="Z32" s="33">
        <f t="shared" si="6"/>
        <v>6</v>
      </c>
      <c r="AA32" s="33">
        <f t="shared" si="7"/>
        <v>2520</v>
      </c>
    </row>
    <row r="33" spans="2:27" ht="79.900000000000006" customHeight="1" x14ac:dyDescent="0.25">
      <c r="B33" s="6" t="s">
        <v>28</v>
      </c>
      <c r="C33" s="7" t="s">
        <v>29</v>
      </c>
      <c r="D33" s="13" t="s">
        <v>182</v>
      </c>
      <c r="E33" s="18">
        <v>50</v>
      </c>
      <c r="F33" s="18">
        <v>600</v>
      </c>
      <c r="G33" s="15" t="s">
        <v>183</v>
      </c>
      <c r="H33" s="7" t="s">
        <v>183</v>
      </c>
      <c r="I33" s="8" t="s">
        <v>184</v>
      </c>
      <c r="J33" s="7" t="s">
        <v>185</v>
      </c>
      <c r="K33" s="7" t="s">
        <v>186</v>
      </c>
      <c r="L33" s="7" t="s">
        <v>16</v>
      </c>
      <c r="M33" s="7" t="s">
        <v>43</v>
      </c>
      <c r="N33" s="7" t="s">
        <v>187</v>
      </c>
      <c r="O33" s="6" t="s">
        <v>19</v>
      </c>
      <c r="P33" s="7" t="s">
        <v>25</v>
      </c>
      <c r="Q33" s="7" t="s">
        <v>24</v>
      </c>
      <c r="R33" s="9">
        <v>40</v>
      </c>
      <c r="S33" s="23">
        <f t="shared" si="0"/>
        <v>24000</v>
      </c>
      <c r="T33" s="25">
        <f t="shared" si="8"/>
        <v>3.4000000000000004</v>
      </c>
      <c r="U33" s="26">
        <f t="shared" si="1"/>
        <v>2040.0000000000002</v>
      </c>
      <c r="V33" s="29">
        <f t="shared" si="2"/>
        <v>3.5999999999999996</v>
      </c>
      <c r="W33" s="29">
        <f t="shared" si="3"/>
        <v>2160</v>
      </c>
      <c r="X33" s="31">
        <f t="shared" si="4"/>
        <v>3.8</v>
      </c>
      <c r="Y33" s="31">
        <f t="shared" si="5"/>
        <v>2280</v>
      </c>
      <c r="Z33" s="33">
        <f t="shared" si="6"/>
        <v>4</v>
      </c>
      <c r="AA33" s="33">
        <f t="shared" si="7"/>
        <v>2400</v>
      </c>
    </row>
    <row r="34" spans="2:27" ht="79.900000000000006" customHeight="1" x14ac:dyDescent="0.25">
      <c r="B34" s="6" t="s">
        <v>28</v>
      </c>
      <c r="C34" s="7" t="s">
        <v>29</v>
      </c>
      <c r="D34" s="13" t="s">
        <v>188</v>
      </c>
      <c r="E34" s="18">
        <v>89</v>
      </c>
      <c r="F34" s="18">
        <v>1068</v>
      </c>
      <c r="G34" s="15" t="s">
        <v>189</v>
      </c>
      <c r="H34" s="7" t="s">
        <v>189</v>
      </c>
      <c r="I34" s="8" t="s">
        <v>184</v>
      </c>
      <c r="J34" s="7" t="s">
        <v>185</v>
      </c>
      <c r="K34" s="7" t="s">
        <v>186</v>
      </c>
      <c r="L34" s="7" t="s">
        <v>16</v>
      </c>
      <c r="M34" s="7" t="s">
        <v>36</v>
      </c>
      <c r="N34" s="7" t="s">
        <v>91</v>
      </c>
      <c r="O34" s="6" t="s">
        <v>19</v>
      </c>
      <c r="P34" s="7" t="s">
        <v>25</v>
      </c>
      <c r="Q34" s="7" t="s">
        <v>24</v>
      </c>
      <c r="R34" s="9">
        <v>40</v>
      </c>
      <c r="S34" s="23">
        <f t="shared" si="0"/>
        <v>42720</v>
      </c>
      <c r="T34" s="25">
        <f t="shared" si="8"/>
        <v>3.4000000000000004</v>
      </c>
      <c r="U34" s="26">
        <f t="shared" si="1"/>
        <v>3631.2000000000003</v>
      </c>
      <c r="V34" s="29">
        <f t="shared" si="2"/>
        <v>3.5999999999999996</v>
      </c>
      <c r="W34" s="29">
        <f t="shared" si="3"/>
        <v>3844.7999999999997</v>
      </c>
      <c r="X34" s="31">
        <f t="shared" si="4"/>
        <v>3.8</v>
      </c>
      <c r="Y34" s="31">
        <f t="shared" si="5"/>
        <v>4058.3999999999996</v>
      </c>
      <c r="Z34" s="33">
        <f t="shared" si="6"/>
        <v>4</v>
      </c>
      <c r="AA34" s="33">
        <f t="shared" si="7"/>
        <v>4272</v>
      </c>
    </row>
    <row r="35" spans="2:27" ht="79.900000000000006" customHeight="1" x14ac:dyDescent="0.25">
      <c r="B35" s="6" t="s">
        <v>28</v>
      </c>
      <c r="C35" s="7" t="s">
        <v>29</v>
      </c>
      <c r="D35" s="13" t="s">
        <v>190</v>
      </c>
      <c r="E35" s="18">
        <v>17</v>
      </c>
      <c r="F35" s="18">
        <v>204</v>
      </c>
      <c r="G35" s="15" t="s">
        <v>191</v>
      </c>
      <c r="H35" s="7" t="s">
        <v>191</v>
      </c>
      <c r="I35" s="8" t="s">
        <v>45</v>
      </c>
      <c r="J35" s="8" t="s">
        <v>192</v>
      </c>
      <c r="K35" s="7" t="s">
        <v>46</v>
      </c>
      <c r="L35" s="7" t="s">
        <v>16</v>
      </c>
      <c r="M35" s="7" t="s">
        <v>47</v>
      </c>
      <c r="N35" s="7" t="s">
        <v>48</v>
      </c>
      <c r="O35" s="6" t="s">
        <v>19</v>
      </c>
      <c r="P35" s="7" t="s">
        <v>25</v>
      </c>
      <c r="Q35" s="7" t="s">
        <v>24</v>
      </c>
      <c r="R35" s="9">
        <v>55</v>
      </c>
      <c r="S35" s="23">
        <f t="shared" si="0"/>
        <v>11220</v>
      </c>
      <c r="T35" s="25">
        <f t="shared" si="8"/>
        <v>4.6750000000000007</v>
      </c>
      <c r="U35" s="26">
        <f t="shared" si="1"/>
        <v>953.70000000000016</v>
      </c>
      <c r="V35" s="29">
        <f t="shared" si="2"/>
        <v>4.95</v>
      </c>
      <c r="W35" s="29">
        <f t="shared" si="3"/>
        <v>1009.8000000000001</v>
      </c>
      <c r="X35" s="31">
        <f t="shared" si="4"/>
        <v>5.2249999999999996</v>
      </c>
      <c r="Y35" s="31">
        <f t="shared" si="5"/>
        <v>1065.8999999999999</v>
      </c>
      <c r="Z35" s="33">
        <f t="shared" si="6"/>
        <v>5.5</v>
      </c>
      <c r="AA35" s="33">
        <f t="shared" si="7"/>
        <v>1122</v>
      </c>
    </row>
    <row r="36" spans="2:27" ht="79.900000000000006" customHeight="1" x14ac:dyDescent="0.25">
      <c r="B36" s="6" t="s">
        <v>28</v>
      </c>
      <c r="C36" s="7" t="s">
        <v>29</v>
      </c>
      <c r="D36" s="13" t="s">
        <v>193</v>
      </c>
      <c r="E36" s="18">
        <v>86</v>
      </c>
      <c r="F36" s="18">
        <v>1032</v>
      </c>
      <c r="G36" s="15" t="s">
        <v>231</v>
      </c>
      <c r="H36" s="7" t="s">
        <v>194</v>
      </c>
      <c r="I36" s="8" t="s">
        <v>195</v>
      </c>
      <c r="J36" s="8" t="s">
        <v>196</v>
      </c>
      <c r="K36" s="7" t="s">
        <v>16</v>
      </c>
      <c r="L36" s="7" t="s">
        <v>197</v>
      </c>
      <c r="M36" s="7" t="s">
        <v>43</v>
      </c>
      <c r="N36" s="7" t="s">
        <v>44</v>
      </c>
      <c r="O36" s="6" t="s">
        <v>19</v>
      </c>
      <c r="P36" s="7" t="s">
        <v>25</v>
      </c>
      <c r="Q36" s="7" t="s">
        <v>24</v>
      </c>
      <c r="R36" s="9">
        <v>60</v>
      </c>
      <c r="S36" s="23">
        <f t="shared" si="0"/>
        <v>61920</v>
      </c>
      <c r="T36" s="25">
        <f t="shared" si="8"/>
        <v>5.1000000000000005</v>
      </c>
      <c r="U36" s="26">
        <f t="shared" si="1"/>
        <v>5263.2000000000007</v>
      </c>
      <c r="V36" s="29">
        <f t="shared" si="2"/>
        <v>5.3999999999999995</v>
      </c>
      <c r="W36" s="29">
        <f t="shared" si="3"/>
        <v>5572.7999999999993</v>
      </c>
      <c r="X36" s="31">
        <f t="shared" si="4"/>
        <v>5.7</v>
      </c>
      <c r="Y36" s="31">
        <f t="shared" si="5"/>
        <v>5882.4000000000005</v>
      </c>
      <c r="Z36" s="33">
        <f t="shared" si="6"/>
        <v>6</v>
      </c>
      <c r="AA36" s="33">
        <f t="shared" si="7"/>
        <v>6192</v>
      </c>
    </row>
    <row r="37" spans="2:27" ht="79.900000000000006" customHeight="1" x14ac:dyDescent="0.25">
      <c r="B37" s="6" t="s">
        <v>28</v>
      </c>
      <c r="C37" s="7" t="s">
        <v>29</v>
      </c>
      <c r="D37" s="13" t="s">
        <v>198</v>
      </c>
      <c r="E37" s="18">
        <v>110</v>
      </c>
      <c r="F37" s="18">
        <v>1320</v>
      </c>
      <c r="G37" s="15" t="s">
        <v>199</v>
      </c>
      <c r="H37" s="7" t="s">
        <v>199</v>
      </c>
      <c r="I37" s="8" t="s">
        <v>195</v>
      </c>
      <c r="J37" s="8" t="s">
        <v>196</v>
      </c>
      <c r="K37" s="7" t="s">
        <v>16</v>
      </c>
      <c r="L37" s="7" t="s">
        <v>200</v>
      </c>
      <c r="M37" s="7" t="s">
        <v>43</v>
      </c>
      <c r="N37" s="7" t="s">
        <v>44</v>
      </c>
      <c r="O37" s="6" t="s">
        <v>19</v>
      </c>
      <c r="P37" s="7" t="s">
        <v>25</v>
      </c>
      <c r="Q37" s="7" t="s">
        <v>24</v>
      </c>
      <c r="R37" s="9">
        <v>60</v>
      </c>
      <c r="S37" s="23">
        <f t="shared" si="0"/>
        <v>79200</v>
      </c>
      <c r="T37" s="25">
        <f t="shared" si="8"/>
        <v>5.1000000000000005</v>
      </c>
      <c r="U37" s="26">
        <f t="shared" si="1"/>
        <v>6732.0000000000009</v>
      </c>
      <c r="V37" s="29">
        <f t="shared" si="2"/>
        <v>5.3999999999999995</v>
      </c>
      <c r="W37" s="29">
        <f t="shared" si="3"/>
        <v>7127.9999999999991</v>
      </c>
      <c r="X37" s="31">
        <f t="shared" si="4"/>
        <v>5.7</v>
      </c>
      <c r="Y37" s="31">
        <f t="shared" si="5"/>
        <v>7524</v>
      </c>
      <c r="Z37" s="33">
        <f t="shared" si="6"/>
        <v>6</v>
      </c>
      <c r="AA37" s="33">
        <f t="shared" si="7"/>
        <v>7920</v>
      </c>
    </row>
    <row r="38" spans="2:27" ht="79.900000000000006" customHeight="1" x14ac:dyDescent="0.25">
      <c r="B38" s="6" t="s">
        <v>28</v>
      </c>
      <c r="C38" s="7" t="s">
        <v>29</v>
      </c>
      <c r="D38" s="13" t="s">
        <v>202</v>
      </c>
      <c r="E38" s="18">
        <v>40</v>
      </c>
      <c r="F38" s="18">
        <v>480</v>
      </c>
      <c r="G38" s="15" t="s">
        <v>203</v>
      </c>
      <c r="H38" s="7" t="s">
        <v>203</v>
      </c>
      <c r="I38" s="8" t="s">
        <v>52</v>
      </c>
      <c r="J38" s="8" t="s">
        <v>204</v>
      </c>
      <c r="K38" s="7" t="s">
        <v>205</v>
      </c>
      <c r="L38" s="7" t="s">
        <v>16</v>
      </c>
      <c r="M38" s="7" t="s">
        <v>43</v>
      </c>
      <c r="N38" s="7" t="s">
        <v>44</v>
      </c>
      <c r="O38" s="6" t="s">
        <v>19</v>
      </c>
      <c r="P38" s="7" t="s">
        <v>25</v>
      </c>
      <c r="Q38" s="7" t="s">
        <v>24</v>
      </c>
      <c r="R38" s="9">
        <v>65</v>
      </c>
      <c r="S38" s="23">
        <f t="shared" si="0"/>
        <v>31200</v>
      </c>
      <c r="T38" s="25">
        <f t="shared" si="8"/>
        <v>5.5250000000000004</v>
      </c>
      <c r="U38" s="26">
        <f t="shared" si="1"/>
        <v>2652</v>
      </c>
      <c r="V38" s="29">
        <f t="shared" si="2"/>
        <v>5.85</v>
      </c>
      <c r="W38" s="29">
        <f t="shared" si="3"/>
        <v>2808</v>
      </c>
      <c r="X38" s="31">
        <f t="shared" si="4"/>
        <v>6.1749999999999998</v>
      </c>
      <c r="Y38" s="31">
        <f t="shared" si="5"/>
        <v>2964</v>
      </c>
      <c r="Z38" s="33">
        <f t="shared" si="6"/>
        <v>6.5</v>
      </c>
      <c r="AA38" s="33">
        <f t="shared" si="7"/>
        <v>3120</v>
      </c>
    </row>
    <row r="39" spans="2:27" ht="79.900000000000006" customHeight="1" x14ac:dyDescent="0.25">
      <c r="B39" s="6" t="s">
        <v>28</v>
      </c>
      <c r="C39" s="7" t="s">
        <v>29</v>
      </c>
      <c r="D39" s="13" t="s">
        <v>206</v>
      </c>
      <c r="E39" s="18">
        <v>19</v>
      </c>
      <c r="F39" s="18">
        <v>228</v>
      </c>
      <c r="G39" s="15" t="s">
        <v>207</v>
      </c>
      <c r="H39" s="7" t="s">
        <v>207</v>
      </c>
      <c r="I39" s="8" t="s">
        <v>52</v>
      </c>
      <c r="J39" s="8" t="s">
        <v>208</v>
      </c>
      <c r="K39" s="7" t="s">
        <v>60</v>
      </c>
      <c r="L39" s="7" t="s">
        <v>16</v>
      </c>
      <c r="M39" s="7" t="s">
        <v>43</v>
      </c>
      <c r="N39" s="7" t="s">
        <v>44</v>
      </c>
      <c r="O39" s="6" t="s">
        <v>19</v>
      </c>
      <c r="P39" s="7" t="s">
        <v>25</v>
      </c>
      <c r="Q39" s="7" t="s">
        <v>24</v>
      </c>
      <c r="R39" s="9">
        <v>50</v>
      </c>
      <c r="S39" s="23">
        <f t="shared" si="0"/>
        <v>11400</v>
      </c>
      <c r="T39" s="25">
        <f t="shared" si="8"/>
        <v>4.25</v>
      </c>
      <c r="U39" s="26">
        <f t="shared" si="1"/>
        <v>969</v>
      </c>
      <c r="V39" s="29">
        <f t="shared" si="2"/>
        <v>4.5</v>
      </c>
      <c r="W39" s="29">
        <f t="shared" si="3"/>
        <v>1026</v>
      </c>
      <c r="X39" s="31">
        <f t="shared" si="4"/>
        <v>4.75</v>
      </c>
      <c r="Y39" s="31">
        <f t="shared" si="5"/>
        <v>1083</v>
      </c>
      <c r="Z39" s="33">
        <f t="shared" si="6"/>
        <v>5</v>
      </c>
      <c r="AA39" s="33">
        <f t="shared" si="7"/>
        <v>1140</v>
      </c>
    </row>
    <row r="40" spans="2:27" ht="79.900000000000006" customHeight="1" x14ac:dyDescent="0.25">
      <c r="B40" s="6" t="s">
        <v>28</v>
      </c>
      <c r="C40" s="7" t="s">
        <v>29</v>
      </c>
      <c r="D40" s="13" t="s">
        <v>209</v>
      </c>
      <c r="E40" s="18">
        <v>2</v>
      </c>
      <c r="F40" s="18">
        <v>24</v>
      </c>
      <c r="G40" s="15" t="s">
        <v>210</v>
      </c>
      <c r="H40" s="7" t="s">
        <v>210</v>
      </c>
      <c r="I40" s="8" t="s">
        <v>211</v>
      </c>
      <c r="J40" s="8" t="s">
        <v>212</v>
      </c>
      <c r="K40" s="7" t="s">
        <v>22</v>
      </c>
      <c r="L40" s="7" t="s">
        <v>16</v>
      </c>
      <c r="M40" s="7" t="s">
        <v>43</v>
      </c>
      <c r="N40" s="7" t="s">
        <v>51</v>
      </c>
      <c r="O40" s="6" t="s">
        <v>19</v>
      </c>
      <c r="P40" s="7" t="s">
        <v>25</v>
      </c>
      <c r="Q40" s="7" t="s">
        <v>24</v>
      </c>
      <c r="R40" s="9">
        <v>45</v>
      </c>
      <c r="S40" s="23">
        <f t="shared" si="0"/>
        <v>1080</v>
      </c>
      <c r="T40" s="25">
        <f t="shared" si="8"/>
        <v>3.8250000000000002</v>
      </c>
      <c r="U40" s="26">
        <f t="shared" si="1"/>
        <v>91.800000000000011</v>
      </c>
      <c r="V40" s="29">
        <f t="shared" si="2"/>
        <v>4.05</v>
      </c>
      <c r="W40" s="29">
        <f t="shared" si="3"/>
        <v>97.199999999999989</v>
      </c>
      <c r="X40" s="31">
        <f t="shared" si="4"/>
        <v>4.2750000000000004</v>
      </c>
      <c r="Y40" s="31">
        <f t="shared" si="5"/>
        <v>102.60000000000001</v>
      </c>
      <c r="Z40" s="33">
        <f t="shared" si="6"/>
        <v>4.5</v>
      </c>
      <c r="AA40" s="33">
        <f t="shared" si="7"/>
        <v>108</v>
      </c>
    </row>
    <row r="41" spans="2:27" ht="79.900000000000006" customHeight="1" x14ac:dyDescent="0.25">
      <c r="B41" s="6" t="s">
        <v>215</v>
      </c>
      <c r="C41" s="7" t="s">
        <v>29</v>
      </c>
      <c r="D41" s="13" t="s">
        <v>217</v>
      </c>
      <c r="E41" s="18">
        <v>12</v>
      </c>
      <c r="F41" s="18">
        <v>288</v>
      </c>
      <c r="G41" s="15" t="s">
        <v>218</v>
      </c>
      <c r="H41" s="7" t="s">
        <v>218</v>
      </c>
      <c r="I41" s="8" t="s">
        <v>219</v>
      </c>
      <c r="J41" s="8" t="s">
        <v>220</v>
      </c>
      <c r="K41" s="7" t="s">
        <v>201</v>
      </c>
      <c r="L41" s="7" t="s">
        <v>16</v>
      </c>
      <c r="M41" s="7" t="s">
        <v>109</v>
      </c>
      <c r="N41" s="7" t="s">
        <v>214</v>
      </c>
      <c r="O41" s="6" t="s">
        <v>19</v>
      </c>
      <c r="P41" s="7" t="s">
        <v>30</v>
      </c>
      <c r="Q41" s="7" t="s">
        <v>24</v>
      </c>
      <c r="R41" s="9">
        <v>65</v>
      </c>
      <c r="S41" s="23">
        <f t="shared" si="0"/>
        <v>18720</v>
      </c>
      <c r="T41" s="25">
        <f t="shared" si="8"/>
        <v>5.5250000000000004</v>
      </c>
      <c r="U41" s="26">
        <f t="shared" si="1"/>
        <v>1591.2</v>
      </c>
      <c r="V41" s="29">
        <f t="shared" si="2"/>
        <v>5.85</v>
      </c>
      <c r="W41" s="29">
        <f t="shared" si="3"/>
        <v>1684.8</v>
      </c>
      <c r="X41" s="31">
        <f t="shared" si="4"/>
        <v>6.1749999999999998</v>
      </c>
      <c r="Y41" s="31">
        <f t="shared" si="5"/>
        <v>1778.3999999999999</v>
      </c>
      <c r="Z41" s="33">
        <f t="shared" si="6"/>
        <v>6.5</v>
      </c>
      <c r="AA41" s="33">
        <f t="shared" si="7"/>
        <v>1872</v>
      </c>
    </row>
    <row r="42" spans="2:27" ht="79.900000000000006" customHeight="1" x14ac:dyDescent="0.25">
      <c r="B42" s="6" t="s">
        <v>215</v>
      </c>
      <c r="C42" s="7" t="s">
        <v>29</v>
      </c>
      <c r="D42" s="13" t="s">
        <v>221</v>
      </c>
      <c r="E42" s="18">
        <v>11</v>
      </c>
      <c r="F42" s="18">
        <v>264</v>
      </c>
      <c r="G42" s="15" t="s">
        <v>222</v>
      </c>
      <c r="H42" s="7" t="s">
        <v>222</v>
      </c>
      <c r="I42" s="8" t="s">
        <v>219</v>
      </c>
      <c r="J42" s="8" t="s">
        <v>220</v>
      </c>
      <c r="K42" s="7" t="s">
        <v>216</v>
      </c>
      <c r="L42" s="7" t="s">
        <v>16</v>
      </c>
      <c r="M42" s="7" t="s">
        <v>109</v>
      </c>
      <c r="N42" s="7" t="s">
        <v>214</v>
      </c>
      <c r="O42" s="6" t="s">
        <v>19</v>
      </c>
      <c r="P42" s="7" t="s">
        <v>30</v>
      </c>
      <c r="Q42" s="7" t="s">
        <v>24</v>
      </c>
      <c r="R42" s="9">
        <v>65</v>
      </c>
      <c r="S42" s="23">
        <f t="shared" si="0"/>
        <v>17160</v>
      </c>
      <c r="T42" s="25">
        <f t="shared" si="8"/>
        <v>5.5250000000000004</v>
      </c>
      <c r="U42" s="26">
        <f t="shared" si="1"/>
        <v>1458.6000000000001</v>
      </c>
      <c r="V42" s="29">
        <f t="shared" si="2"/>
        <v>5.85</v>
      </c>
      <c r="W42" s="29">
        <f t="shared" si="3"/>
        <v>1544.3999999999999</v>
      </c>
      <c r="X42" s="31">
        <f t="shared" si="4"/>
        <v>6.1749999999999998</v>
      </c>
      <c r="Y42" s="31">
        <f t="shared" si="5"/>
        <v>1630.2</v>
      </c>
      <c r="Z42" s="33">
        <f t="shared" si="6"/>
        <v>6.5</v>
      </c>
      <c r="AA42" s="33">
        <f t="shared" si="7"/>
        <v>1716</v>
      </c>
    </row>
    <row r="43" spans="2:27" ht="79.900000000000006" customHeight="1" x14ac:dyDescent="0.25">
      <c r="B43" s="6" t="s">
        <v>215</v>
      </c>
      <c r="C43" s="7" t="s">
        <v>29</v>
      </c>
      <c r="D43" s="13" t="s">
        <v>223</v>
      </c>
      <c r="E43" s="18">
        <v>23</v>
      </c>
      <c r="F43" s="18">
        <v>552</v>
      </c>
      <c r="G43" s="15" t="s">
        <v>224</v>
      </c>
      <c r="H43" s="7" t="s">
        <v>224</v>
      </c>
      <c r="I43" s="8" t="s">
        <v>213</v>
      </c>
      <c r="J43" s="8" t="s">
        <v>225</v>
      </c>
      <c r="K43" s="7" t="s">
        <v>226</v>
      </c>
      <c r="L43" s="7" t="s">
        <v>16</v>
      </c>
      <c r="M43" s="7" t="s">
        <v>109</v>
      </c>
      <c r="N43" s="7" t="s">
        <v>214</v>
      </c>
      <c r="O43" s="6" t="s">
        <v>19</v>
      </c>
      <c r="P43" s="7" t="s">
        <v>30</v>
      </c>
      <c r="Q43" s="7" t="s">
        <v>24</v>
      </c>
      <c r="R43" s="9">
        <v>55</v>
      </c>
      <c r="S43" s="23">
        <f>SUM(F43)*R43</f>
        <v>30360</v>
      </c>
      <c r="T43" s="25">
        <f t="shared" si="8"/>
        <v>4.6750000000000007</v>
      </c>
      <c r="U43" s="26">
        <f>SUM(F43)*T43</f>
        <v>2580.6000000000004</v>
      </c>
      <c r="V43" s="29">
        <f>SUM(R43)*9%</f>
        <v>4.95</v>
      </c>
      <c r="W43" s="29">
        <f>SUM(F43)*V43</f>
        <v>2732.4</v>
      </c>
      <c r="X43" s="31">
        <f>SUM(R43)*9.5%</f>
        <v>5.2249999999999996</v>
      </c>
      <c r="Y43" s="31">
        <f>SUM(F43)*X43</f>
        <v>2884.2</v>
      </c>
      <c r="Z43" s="33">
        <f>SUM(R43)*10%</f>
        <v>5.5</v>
      </c>
      <c r="AA43" s="33">
        <f>SUM(F43)*Z43</f>
        <v>3036</v>
      </c>
    </row>
    <row r="44" spans="2:27" x14ac:dyDescent="0.25">
      <c r="E44" s="20"/>
      <c r="F44" s="22">
        <f>SUM(F2:F43)</f>
        <v>14292</v>
      </c>
      <c r="R44" s="5"/>
      <c r="S44" s="23">
        <f>SUM(S2:S43)</f>
        <v>802524</v>
      </c>
      <c r="T44" s="27"/>
      <c r="U44" s="26">
        <f>SUM(U2:U43)</f>
        <v>68214.540000000008</v>
      </c>
    </row>
    <row r="45" spans="2:27" x14ac:dyDescent="0.25">
      <c r="E45" s="20"/>
      <c r="F45" s="20"/>
      <c r="G45" s="17"/>
    </row>
    <row r="46" spans="2:27" x14ac:dyDescent="0.25">
      <c r="E46" s="20"/>
      <c r="F46" s="20"/>
      <c r="G46" s="17"/>
    </row>
    <row r="47" spans="2:27" x14ac:dyDescent="0.25">
      <c r="E47" s="20"/>
      <c r="F47" s="20"/>
      <c r="G47" s="17"/>
    </row>
    <row r="48" spans="2:27" x14ac:dyDescent="0.25">
      <c r="E48" s="20"/>
      <c r="F48" s="20"/>
      <c r="G48" s="17"/>
    </row>
    <row r="49" spans="5:7" x14ac:dyDescent="0.25">
      <c r="E49" s="20"/>
      <c r="F49" s="20"/>
      <c r="G49" s="17"/>
    </row>
    <row r="50" spans="5:7" x14ac:dyDescent="0.25">
      <c r="E50" s="20"/>
      <c r="F50" s="20"/>
      <c r="G50" s="17"/>
    </row>
    <row r="51" spans="5:7" x14ac:dyDescent="0.25">
      <c r="E51" s="20"/>
      <c r="F51" s="20"/>
      <c r="G51" s="17"/>
    </row>
    <row r="52" spans="5:7" x14ac:dyDescent="0.25">
      <c r="E52" s="20"/>
      <c r="F52" s="20"/>
      <c r="G52" s="17"/>
    </row>
    <row r="53" spans="5:7" x14ac:dyDescent="0.25">
      <c r="E53" s="20"/>
      <c r="F53" s="20"/>
      <c r="G53" s="17"/>
    </row>
    <row r="54" spans="5:7" x14ac:dyDescent="0.25">
      <c r="G54" s="17"/>
    </row>
    <row r="55" spans="5:7" x14ac:dyDescent="0.25">
      <c r="G55" s="17"/>
    </row>
    <row r="56" spans="5:7" x14ac:dyDescent="0.25">
      <c r="G56" s="17"/>
    </row>
    <row r="57" spans="5:7" x14ac:dyDescent="0.25">
      <c r="G57" s="17"/>
    </row>
  </sheetData>
  <autoFilter ref="A1:R44" xr:uid="{00000000-0001-0000-0000-000000000000}"/>
  <sortState xmlns:xlrd2="http://schemas.microsoft.com/office/spreadsheetml/2017/richdata2" ref="A2:Q43">
    <sortCondition ref="D2:D43"/>
  </sortState>
  <pageMargins left="0.75" right="0.75" top="0.75" bottom="0.5" header="0.5" footer="0.75"/>
  <pageSetup paperSize="8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2026-09-15T12:53:18Z</dcterms:created>
  <dcterms:modified xsi:type="dcterms:W3CDTF">2026-09-15T12:58:07Z</dcterms:modified>
</cp:coreProperties>
</file>